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efaultThemeVersion="124226"/>
  <mc:AlternateContent xmlns:mc="http://schemas.openxmlformats.org/markup-compatibility/2006">
    <mc:Choice Requires="x15">
      <x15ac:absPath xmlns:x15ac="http://schemas.microsoft.com/office/spreadsheetml/2010/11/ac" url="/Users/swarithkale/Downloads/"/>
    </mc:Choice>
  </mc:AlternateContent>
  <xr:revisionPtr revIDLastSave="0" documentId="13_ncr:1_{1C6018D4-34A5-C941-8453-90919161D825}" xr6:coauthVersionLast="47" xr6:coauthVersionMax="47" xr10:uidLastSave="{00000000-0000-0000-0000-000000000000}"/>
  <workbookProtection workbookAlgorithmName="SHA-512" workbookHashValue="bD225wqyES/UhKSObHwPfD2MUQ7RvqS7q716NkC/O8CEQGA2WmbzhBde5T/vLS57nB46OZtB09utG5BeZ/n+9A==" workbookSaltValue="JWpaGk7ij0Y/BGwZCQDOmA==" workbookSpinCount="100000" lockStructure="1"/>
  <bookViews>
    <workbookView xWindow="0" yWindow="500" windowWidth="28800" windowHeight="16300" xr2:uid="{00000000-000D-0000-FFFF-FFFF00000000}"/>
  </bookViews>
  <sheets>
    <sheet name="Civil BOQ" sheetId="8" r:id="rId1"/>
    <sheet name="Civil BOQ Sqft Format"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0" i="1" l="1"/>
  <c r="G181" i="1"/>
  <c r="G182" i="1"/>
  <c r="G183" i="1"/>
  <c r="G184" i="1"/>
  <c r="G185" i="1"/>
  <c r="G186" i="1"/>
  <c r="G179" i="1"/>
  <c r="G167" i="1"/>
  <c r="G168" i="1"/>
  <c r="G169" i="1"/>
  <c r="G170" i="1"/>
  <c r="G171" i="1"/>
  <c r="G172" i="1"/>
  <c r="G173" i="1"/>
  <c r="G174" i="1"/>
  <c r="G175" i="1"/>
  <c r="G176" i="1"/>
  <c r="G177" i="1"/>
  <c r="G166"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82" i="1"/>
  <c r="G69" i="1" l="1"/>
  <c r="G70" i="1"/>
  <c r="G71" i="1"/>
  <c r="G72" i="1"/>
  <c r="G73" i="1"/>
  <c r="G74" i="1"/>
  <c r="G75" i="1"/>
  <c r="G76" i="1"/>
  <c r="G77" i="1"/>
  <c r="G78" i="1"/>
  <c r="G79" i="1"/>
  <c r="G80" i="1"/>
  <c r="G68" i="1"/>
  <c r="G51" i="1"/>
  <c r="G52" i="1"/>
  <c r="G53" i="1"/>
  <c r="G54" i="1"/>
  <c r="G55" i="1"/>
  <c r="G56" i="1"/>
  <c r="G57" i="1"/>
  <c r="G58" i="1"/>
  <c r="G59" i="1"/>
  <c r="G60" i="1"/>
  <c r="G61" i="1"/>
  <c r="G62" i="1"/>
  <c r="G63" i="1"/>
  <c r="G64" i="1"/>
  <c r="G65" i="1"/>
  <c r="G66" i="1"/>
  <c r="G50" i="1"/>
  <c r="G40" i="1"/>
  <c r="G41" i="1"/>
  <c r="G42" i="1"/>
  <c r="G43" i="1"/>
  <c r="G44" i="1"/>
  <c r="G45" i="1"/>
  <c r="G46" i="1"/>
  <c r="G47" i="1"/>
  <c r="G48" i="1"/>
  <c r="G39" i="1"/>
  <c r="G32" i="1"/>
  <c r="G33" i="1"/>
  <c r="G34" i="1"/>
  <c r="G35" i="1"/>
  <c r="G36" i="1"/>
  <c r="G37" i="1"/>
  <c r="G31" i="1"/>
  <c r="G23" i="1"/>
  <c r="G24" i="1"/>
  <c r="G25" i="1"/>
  <c r="G26" i="1"/>
  <c r="G27" i="1"/>
  <c r="G28" i="1"/>
  <c r="G29" i="1"/>
  <c r="G22" i="1"/>
  <c r="G21" i="1"/>
  <c r="G20" i="1"/>
  <c r="G19" i="1"/>
  <c r="G18" i="1"/>
  <c r="G17" i="1"/>
  <c r="G16" i="1"/>
  <c r="G3" i="1"/>
  <c r="G4" i="1"/>
  <c r="G5" i="1"/>
  <c r="G6" i="1"/>
  <c r="G7" i="1"/>
  <c r="G8" i="1"/>
  <c r="G9" i="1"/>
  <c r="G10" i="1"/>
  <c r="G11" i="1"/>
  <c r="G12" i="1"/>
  <c r="G13" i="1"/>
  <c r="G14" i="1"/>
  <c r="G2" i="1"/>
  <c r="F382" i="8" l="1"/>
  <c r="F381" i="8"/>
  <c r="F380" i="8"/>
  <c r="F379" i="8"/>
  <c r="F378" i="8"/>
  <c r="F377" i="8"/>
  <c r="C376" i="8"/>
  <c r="F375" i="8"/>
  <c r="C374" i="8"/>
  <c r="F373" i="8"/>
  <c r="F372" i="8"/>
  <c r="F371" i="8"/>
  <c r="F370" i="8"/>
  <c r="F369" i="8"/>
  <c r="F367" i="8"/>
  <c r="A367" i="8"/>
  <c r="A369" i="8" s="1"/>
  <c r="A374" i="8" s="1"/>
  <c r="A376" i="8" s="1"/>
  <c r="A379" i="8" s="1"/>
  <c r="A381" i="8" s="1"/>
  <c r="F365" i="8"/>
  <c r="F360" i="8"/>
  <c r="C359" i="8"/>
  <c r="F359" i="8" s="1"/>
  <c r="F358" i="8"/>
  <c r="F357" i="8"/>
  <c r="F356" i="8"/>
  <c r="C355" i="8"/>
  <c r="F353" i="8"/>
  <c r="F352" i="8"/>
  <c r="C351" i="8"/>
  <c r="F351" i="8" s="1"/>
  <c r="F350" i="8"/>
  <c r="F349" i="8"/>
  <c r="F348" i="8"/>
  <c r="F347" i="8"/>
  <c r="A347" i="8"/>
  <c r="A349" i="8" s="1"/>
  <c r="A353" i="8" s="1"/>
  <c r="A357" i="8" s="1"/>
  <c r="F346" i="8"/>
  <c r="C345" i="8"/>
  <c r="F345" i="8" s="1"/>
  <c r="F344" i="8"/>
  <c r="F343" i="8"/>
  <c r="F330" i="8"/>
  <c r="F329" i="8"/>
  <c r="F328" i="8"/>
  <c r="F327" i="8"/>
  <c r="F325" i="8"/>
  <c r="F324" i="8"/>
  <c r="F323" i="8"/>
  <c r="F322" i="8"/>
  <c r="F320" i="8"/>
  <c r="F319" i="8"/>
  <c r="F318" i="8"/>
  <c r="F317" i="8"/>
  <c r="F315" i="8"/>
  <c r="F314" i="8"/>
  <c r="F313"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C253" i="8"/>
  <c r="F253" i="8" s="1"/>
  <c r="C252" i="8"/>
  <c r="F252" i="8" s="1"/>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A218" i="8"/>
  <c r="A220" i="8" s="1"/>
  <c r="A225" i="8" s="1"/>
  <c r="A230" i="8" s="1"/>
  <c r="A234" i="8" s="1"/>
  <c r="A236" i="8" s="1"/>
  <c r="A238" i="8" s="1"/>
  <c r="A240" i="8" s="1"/>
  <c r="A242" i="8" s="1"/>
  <c r="A246" i="8" s="1"/>
  <c r="A250" i="8" s="1"/>
  <c r="A256" i="8" s="1"/>
  <c r="A258" i="8" s="1"/>
  <c r="A260" i="8" s="1"/>
  <c r="A262" i="8" s="1"/>
  <c r="A264" i="8" s="1"/>
  <c r="A270" i="8" s="1"/>
  <c r="A274" i="8" s="1"/>
  <c r="A282" i="8" s="1"/>
  <c r="A291" i="8" s="1"/>
  <c r="A298" i="8" s="1"/>
  <c r="A302" i="8" s="1"/>
  <c r="A304" i="8" s="1"/>
  <c r="A306" i="8" s="1"/>
  <c r="A309" i="8" s="1"/>
  <c r="A314" i="8" s="1"/>
  <c r="A315" i="8" s="1"/>
  <c r="A317" i="8" s="1"/>
  <c r="F217" i="8"/>
  <c r="F216" i="8"/>
  <c r="F215" i="8"/>
  <c r="F214" i="8"/>
  <c r="F213" i="8"/>
  <c r="F209" i="8"/>
  <c r="F208" i="8"/>
  <c r="F207" i="8"/>
  <c r="F206" i="8"/>
  <c r="F205" i="8"/>
  <c r="F204" i="8"/>
  <c r="F203" i="8"/>
  <c r="F202" i="8"/>
  <c r="F201" i="8"/>
  <c r="F200" i="8"/>
  <c r="F199" i="8"/>
  <c r="F198" i="8"/>
  <c r="F197" i="8"/>
  <c r="F196" i="8"/>
  <c r="C195" i="8"/>
  <c r="F195" i="8" s="1"/>
  <c r="A195" i="8"/>
  <c r="A197" i="8" s="1"/>
  <c r="A202" i="8" s="1"/>
  <c r="A206" i="8" s="1"/>
  <c r="A208" i="8" s="1"/>
  <c r="F194" i="8"/>
  <c r="F193" i="8"/>
  <c r="F192" i="8"/>
  <c r="F191" i="8"/>
  <c r="F190" i="8"/>
  <c r="F187" i="8"/>
  <c r="F186" i="8"/>
  <c r="F185" i="8"/>
  <c r="F184" i="8"/>
  <c r="F183" i="8"/>
  <c r="F181" i="8"/>
  <c r="F179" i="8"/>
  <c r="F178" i="8"/>
  <c r="F177" i="8"/>
  <c r="F176" i="8"/>
  <c r="F175" i="8"/>
  <c r="F174" i="8"/>
  <c r="F168" i="8"/>
  <c r="F167" i="8"/>
  <c r="F166" i="8"/>
  <c r="F165" i="8"/>
  <c r="C164" i="8"/>
  <c r="C171" i="8" s="1"/>
  <c r="F163" i="8"/>
  <c r="C160" i="8"/>
  <c r="F160" i="8" s="1"/>
  <c r="A160" i="8"/>
  <c r="A162" i="8" s="1"/>
  <c r="A164" i="8" s="1"/>
  <c r="A166" i="8" s="1"/>
  <c r="A169" i="8" s="1"/>
  <c r="A171" i="8" s="1"/>
  <c r="A173" i="8" s="1"/>
  <c r="A175" i="8" s="1"/>
  <c r="A177" i="8" s="1"/>
  <c r="A179" i="8" s="1"/>
  <c r="A183" i="8" s="1"/>
  <c r="A185" i="8" s="1"/>
  <c r="A187" i="8" s="1"/>
  <c r="F159" i="8"/>
  <c r="F158" i="8"/>
  <c r="F157" i="8"/>
  <c r="F156" i="8"/>
  <c r="F155" i="8"/>
  <c r="F146" i="8"/>
  <c r="F145" i="8"/>
  <c r="F144" i="8"/>
  <c r="E144" i="8"/>
  <c r="F143" i="8"/>
  <c r="F142" i="8"/>
  <c r="F141" i="8"/>
  <c r="F140" i="8"/>
  <c r="C139" i="8"/>
  <c r="F139" i="8" s="1"/>
  <c r="F138" i="8"/>
  <c r="F136" i="8"/>
  <c r="C135" i="8"/>
  <c r="F135" i="8" s="1"/>
  <c r="F132" i="8"/>
  <c r="C131" i="8"/>
  <c r="C133" i="8" s="1"/>
  <c r="C137" i="8" s="1"/>
  <c r="F137" i="8" s="1"/>
  <c r="F130" i="8"/>
  <c r="F129" i="8"/>
  <c r="A129" i="8"/>
  <c r="A131" i="8" s="1"/>
  <c r="A133" i="8" s="1"/>
  <c r="A135" i="8" s="1"/>
  <c r="A137" i="8" s="1"/>
  <c r="A139" i="8" s="1"/>
  <c r="A141" i="8" s="1"/>
  <c r="A143" i="8" s="1"/>
  <c r="F128" i="8"/>
  <c r="F127" i="8"/>
  <c r="F120" i="8"/>
  <c r="C117" i="8"/>
  <c r="F117" i="8" s="1"/>
  <c r="C116" i="8"/>
  <c r="F116" i="8" s="1"/>
  <c r="F111" i="8"/>
  <c r="F110" i="8"/>
  <c r="A110" i="8"/>
  <c r="F109" i="8"/>
  <c r="F108" i="8"/>
  <c r="F107" i="8"/>
  <c r="C97" i="8"/>
  <c r="F97" i="8" s="1"/>
  <c r="F96" i="8"/>
  <c r="F95" i="8"/>
  <c r="F94" i="8"/>
  <c r="F93" i="8"/>
  <c r="F92" i="8"/>
  <c r="F91" i="8"/>
  <c r="F90" i="8"/>
  <c r="F89" i="8"/>
  <c r="F88" i="8"/>
  <c r="F87" i="8"/>
  <c r="F86" i="8"/>
  <c r="F85" i="8"/>
  <c r="F84" i="8"/>
  <c r="F83" i="8"/>
  <c r="A83" i="8"/>
  <c r="A87" i="8" s="1"/>
  <c r="A89" i="8" s="1"/>
  <c r="A93" i="8" s="1"/>
  <c r="A97" i="8" s="1"/>
  <c r="F82" i="8"/>
  <c r="F81" i="8"/>
  <c r="F80" i="8"/>
  <c r="F79" i="8"/>
  <c r="F60" i="8"/>
  <c r="A60" i="8"/>
  <c r="F59" i="8"/>
  <c r="C58" i="8"/>
  <c r="C66" i="8" s="1"/>
  <c r="F66" i="8" s="1"/>
  <c r="F68" i="8" s="1"/>
  <c r="F57" i="8"/>
  <c r="F56" i="8"/>
  <c r="F55" i="8"/>
  <c r="F54" i="8"/>
  <c r="F53" i="8"/>
  <c r="F52" i="8"/>
  <c r="F51" i="8"/>
  <c r="F50" i="8"/>
  <c r="F49" i="8"/>
  <c r="F48" i="8"/>
  <c r="A48" i="8"/>
  <c r="A50" i="8" s="1"/>
  <c r="A52" i="8" s="1"/>
  <c r="A54" i="8" s="1"/>
  <c r="A56" i="8" s="1"/>
  <c r="F47" i="8"/>
  <c r="F45" i="8"/>
  <c r="F44" i="8"/>
  <c r="F43" i="8"/>
  <c r="A27" i="8"/>
  <c r="F334" i="8" l="1"/>
  <c r="F58" i="8"/>
  <c r="F62" i="8" s="1"/>
  <c r="F5" i="8" s="1"/>
  <c r="F112" i="8"/>
  <c r="F9" i="8" s="1"/>
  <c r="F131" i="8"/>
  <c r="F119" i="8"/>
  <c r="C169" i="8"/>
  <c r="F169" i="8" s="1"/>
  <c r="F362" i="8"/>
  <c r="F19" i="8" s="1"/>
  <c r="F210" i="8"/>
  <c r="F15" i="8" s="1"/>
  <c r="F17" i="8"/>
  <c r="F374" i="8"/>
  <c r="F376" i="8"/>
  <c r="F133" i="8"/>
  <c r="C173" i="8"/>
  <c r="F173" i="8" s="1"/>
  <c r="F171" i="8"/>
  <c r="F100" i="8"/>
  <c r="F7" i="8" s="1"/>
  <c r="F164" i="8"/>
  <c r="F383" i="8" l="1"/>
  <c r="F147" i="8"/>
  <c r="F11" i="8" s="1"/>
  <c r="F188" i="8"/>
  <c r="F13" i="8" s="1"/>
  <c r="F21" i="8"/>
  <c r="F23" i="8" l="1"/>
</calcChain>
</file>

<file path=xl/sharedStrings.xml><?xml version="1.0" encoding="utf-8"?>
<sst xmlns="http://schemas.openxmlformats.org/spreadsheetml/2006/main" count="1315" uniqueCount="515">
  <si>
    <t>Group</t>
  </si>
  <si>
    <t>LineItem Description</t>
  </si>
  <si>
    <t>Description</t>
  </si>
  <si>
    <t>Qty</t>
  </si>
  <si>
    <t>Unit</t>
  </si>
  <si>
    <t>Rate</t>
  </si>
  <si>
    <t>Amount</t>
  </si>
  <si>
    <t>Excavation</t>
  </si>
  <si>
    <t>Earthwork in excavation below final  ground  level   (Raised Ground Level) in foundations, trenches, Rain water gutter etc. in all classes of soil /  hard murrum except rock upto a depth of 1.5 mtr. including dewatering, shoring and strutting if required, refilling the trenches by excavated earth including compaction up to 95% standard proctor density, spreading the surplus earth within plot boundary etc. complete as per instruction of Engineer in charge.</t>
  </si>
  <si>
    <t>Excavation &lt;1.5m Depth</t>
  </si>
  <si>
    <t>CuM</t>
  </si>
  <si>
    <t>Blank</t>
  </si>
  <si>
    <t>-Do- as above but for depth 1.5 to 3.0mtr.</t>
  </si>
  <si>
    <t>Excavation 1.5m-3m D</t>
  </si>
  <si>
    <t>-Do- as above but for depth 3.0 to 4.5mtr.</t>
  </si>
  <si>
    <t>Excavation 3m-4.5m D</t>
  </si>
  <si>
    <t>-Do- as above but for depth 4.5 to 6.0mtr.</t>
  </si>
  <si>
    <t>Excavation 4.5m-6m D</t>
  </si>
  <si>
    <t>Filling with available selected excavated earth in ground /plinth / trenches within Plot boundary  spreading in layers of 150mm to 230 mm thick  to achieve required slope/ gradient including watering, consolidating upto 95% Standard proctor density etc. complete as per direction of Engineer-in- charge. ( For Filling Only PCC/plan area to be measured with the depth of filling shall be paid. Additional working space shall not be paid.)</t>
  </si>
  <si>
    <t>Filling with available selected excavated earth</t>
  </si>
  <si>
    <t>Filling in ground/ Plinth /Foundation Pits/ trenches etc. with selected (non- expansive) earth brought from outside plot boundary, spread in layer of 150 mm to 230 mm thickness to achieve required level, slope / gradient and compacted to 95% Standard Proctor Density including transportation cost, royalty etc. complete. 
Note: In Foundation Pits/Treches &amp; Plinth  ( Only PCC area  to be measured with the depth of filling shall be paid. Additional working space shall not be paid.)</t>
  </si>
  <si>
    <t xml:space="preserve">Filling with earth brought from outside </t>
  </si>
  <si>
    <t>Providing and filling sand of approved quality in floor, sides of cable trench and below cable trench, machine foundation, foundation pits in layers of 150mm thickness and compacted to 95% relative density including watering, ramming, consolidating etc. completed as directed by Engineer-in-charge.</t>
  </si>
  <si>
    <t>Sand filling</t>
  </si>
  <si>
    <t>Providing and laying 230mm thick dry rubble packing including filling interstices with sand \ hand crushed metals well packed in line and level,  rolling with Power \ Hand Roller, etc. complete.</t>
  </si>
  <si>
    <t>230thk Rubble Soling</t>
  </si>
  <si>
    <t>Providing and laying 150mm thick dry rubble packing including filling interstices with sand \ hand crushed metals well packed in line and level,  rolling with Power \ Hand Roller, etc. complete.</t>
  </si>
  <si>
    <t>150thk Rubble Soling</t>
  </si>
  <si>
    <t>Providing and laying 90 to 63 mm crushed/broken stones in two layers 115mm each for total thickness of  230 mm including filling interstices with sand/ hand crushed metals, well packed in line and level, rolling with Power / hand Roller, etc. compete.</t>
  </si>
  <si>
    <t>90-63mm crushed/broken stones</t>
  </si>
  <si>
    <t xml:space="preserve">Removal of surplus excavated materials not  required for backfill shall be deposited in areas outside  plot boundary by mechanical means upto lead of 3 KM as directed by Engineer-in-charge including loading, unloading &amp; spreading in layers as per requirement of Engineer-in-charge.  </t>
  </si>
  <si>
    <t>Disposal of soil</t>
  </si>
  <si>
    <t>Providing and laying  225mm thick consolidated Wet Mix  Macadam base course in Three layer of each of 75mm thick consolidated  with graded stone aggregate of size 75 micron - 53 mm (refer table 400 -11) of approved quality and prepared in approved mixing plant with water to required OMC, carriage of mixed material by tipper to site laying in uniform layer and compacting with power vibratory roller to achive the desired density etc. as per MORTH technical specification.</t>
  </si>
  <si>
    <t xml:space="preserve"> Alternate-7 Wet Mix  Macadam (Qty-2180)</t>
  </si>
  <si>
    <t>Concrete</t>
  </si>
  <si>
    <t>Providing and  laying M7.5 grade (1:4:8)  Plain Cement Concrete with 40mm down size graded  metal for foundation below footings, floor and raft, drain and trenches, including centering, shuttering if required laying, spreading, ramming, consolidating, curing and  finishing top surface rough or smooth as per  instructions of Engineer-in-charge.</t>
  </si>
  <si>
    <t>P.C.C. (1:4:8)</t>
  </si>
  <si>
    <t>-Do- but for P.C.C (1:3:6) using 20mm down size graded metal.</t>
  </si>
  <si>
    <t>-Do- but for P.C.C (1:2:4) using 20mm down size graded metal.</t>
  </si>
  <si>
    <t xml:space="preserve">Providing and laying controlled Reinforced Cement Concrete of  M25 grade with 20mm down size graded crushed stone aggregates including scaffolding, opening, recesses, chamfering, finishing top surfaces if required, vibrating, machine mixing tamping, curing, (excluding centering and shuttering) etc.complete for all elements of concrete  as per the specifications, drawing and instruction of Engineer-in-charge (excluding cost of reinforcement)  </t>
  </si>
  <si>
    <t>M25 RCC</t>
  </si>
  <si>
    <t>RCC M25 - Upto FFL</t>
  </si>
  <si>
    <t>Providing and laying controlled Reinforced Cement Concrete of  M25 grade with 20mm down size graded crushed stone aggregates including scaffolding, opening, recesses, chamfering, finishing top surfaces if required, vibrating, machine mixing tamping, curing, (excluding centering and shuttering) etc.complete for all elements of concrete  as per the specifications, drawing and instruction of Engineer-in-charge (excluding cost of reinforcement)</t>
  </si>
  <si>
    <t>RCC M25 - FFL-3m</t>
  </si>
  <si>
    <t>Providing &amp; laying Reinforced cement concrete of grade M-25 using Ready Mix Concrete from mechanized and computerized concrete batch mix plant including design mix concrete in rotary drum mixer mounted on truck, pouring the same at work site by pumping including scaffolding, vibrating, tamping, curing (excluding cost of centering &amp; shuttering and reinforcement) etc for all elements of concrete @ at all height &amp; depth including admixtures, all labour materials, plants &amp; equipments as per the instructions of Engineer-in-charge (Concrete shall be finished to the true line, level &amp; as per tolerances required.). Addition of fly ash shall not be allowed. Minimum cement consumption shall be 370 kg./cum</t>
  </si>
  <si>
    <t>M25 RMC</t>
  </si>
  <si>
    <t>Supplying &amp; placing in position reinforcement for all type of RCC structures including cleaning, decoiling, cutting, bending to required shape and lengths, binding as per drawing and details, binding with 16 SWG black soft annealed binding wire supplying and straightening, placing with proper cover block, support chairs, overlaps, spacers, etc.complete in all respect as directed. Payment will be made as on length basis (actual or theoretical as per drg. whichever is less) and converted into weight by using standard IS coefficient (rolling margins, wastages, couplings, welded joints, spacer bars, stays, hangers, annnealed steel wire or other methods of binding and placing shall not be measured and not paid separately. Only authorised laps and chairs shall be measured and paid)</t>
  </si>
  <si>
    <t>Reinforcement Steel</t>
  </si>
  <si>
    <t>MT</t>
  </si>
  <si>
    <t>Supplying &amp; placing in position reinforcement for all type of RCC structures including cleaning, decoiling, cutting, bending to required shape and lengths, binding as per drawing and details, binding with 16 SWG black soft annealed binding wire supplying and straightening, placing with proper cover block, support chairs, overlaps, spacers, etc.complete in all respect as directed. Payment will be made as on length basis (actual or theoretical as per drg. whichever is less) and converted into weight by using standard IS coefficient (rolling margins, wastages, couplings, welded joints, spacer bars, stays, hangers, annnealed steel wire or other methods of binding and placing shall not be measured and not paid separately. Only authorised laps and chairs shall be measured and paid) Mild Steel Reinforcement conforming to IS-432</t>
  </si>
  <si>
    <t>Mild Steel Reinforcement</t>
  </si>
  <si>
    <t xml:space="preserve">Supplying &amp; placing in position reinforcement for all type of RCC structures including cleaning, decoiling, cutting, bending to required shape and lengths, binding as per drawing and details, binding with 16 SWG black soft annealed binding wire supplying and straightening, placing with proper cover block, support chairs, overlaps, spacers, etc.complete in all respect as directed. Payment will be made as on length basis (actual or theoretical as per drg. whichever is less) and converted into weight by using standard IS coefficient (rolling margins, wastages, couplings, welded joints, spacer bars, stays, hangers, annnealed steel wire or other methods of binding and placing shall not be measured and not paid separately. Only authorised laps and chairs shall be measured and paid) High Yield Deformed Bar Reinforcement  conforming to IS-1139 or Cold Twisted bar, TOR steel / TMT / or Equivalent) Reinforcement conforming to IS-1786 - Grade of Reinforcement Steel shall be- Fe500D </t>
  </si>
  <si>
    <t>HYSD Reinforcement Fe500D</t>
  </si>
  <si>
    <t>Providing and erecting in position form work, shuttering and boxing using plywood / steel shuttering materials of approved quality for all type of concrete elements vertical, horizontal or inclined including scaffolding, stagging, fasteners, nails, wires, keeping in position till concrete is laid and members have acquired required strength, removal  thereafter, applying shuttering oil etc. complete as directed by Engineer-in-Charge.</t>
  </si>
  <si>
    <t>Formwork</t>
  </si>
  <si>
    <t>Sqm</t>
  </si>
  <si>
    <t xml:space="preserve">Formwork - Upto FFL </t>
  </si>
  <si>
    <t xml:space="preserve">Formwork FFL-3m </t>
  </si>
  <si>
    <t>Liquid water proofing admixture/plasticizer</t>
  </si>
  <si>
    <t>Litre</t>
  </si>
  <si>
    <t>Masonary</t>
  </si>
  <si>
    <t>Providing and constructing brick masonry in CM 1:6 (1 Cement and 6 Coarse sand) at all level &amp; depth with approved brick  having minimum crushing strength of  35 KG / Sqcm. including scaffolding, racking out joints, curing, watering etc., comp. (for walls, steps, chambers, drain, pillar, column, butresses, parapet, galabid,  etc.)</t>
  </si>
  <si>
    <t>Brick Masonary</t>
  </si>
  <si>
    <t>Brick masonary -  Upto FFL</t>
  </si>
  <si>
    <t>Brick masonary - FFL-3m</t>
  </si>
  <si>
    <t>Providing and constructing 115mm thick partition wall and  parapet at all height in cement  mortar 1:4 (1 part of cement and four part of sand) including scaffolding, racking out joints, reinforcement of 2 Nos. 8mm dia bar at  every 4th layer and watering etc. complete as directed. (steel shall be payable separately as per relevant item)</t>
  </si>
  <si>
    <t>115thk Brick Masonary</t>
  </si>
  <si>
    <t>Providing and constructing block masonry work with shop made Solid Concrete Blocks confirming to IS: 2185 Part III, of 200MM thick in CM 1:4 (1 Cement and 4 Coarse sand) at all level &amp; depth  including satging, scaffolding, racking out joints, curing, watering etc., comp. (for walls, steps, chambers, drain, pillar, column, butresses, parapet, galabid, etc.)</t>
  </si>
  <si>
    <t>Alternate -1 Block Masonary</t>
  </si>
  <si>
    <t>Alternate -1 Block masonary - Upto FFL</t>
  </si>
  <si>
    <t>Block masonary - FFL-3m</t>
  </si>
  <si>
    <t>Finishing</t>
  </si>
  <si>
    <t xml:space="preserve">Providing and  applying 6mm  thick smooth cement finish plaster in C.M.1:4 (one cement, four fine sand) to ceiling, pattas, on RCC surfaces including scaffolding, curing, finishing  smooth etc. complete at all levels as directed.  </t>
  </si>
  <si>
    <t>6thk Smooth Cement Plaster</t>
  </si>
  <si>
    <t xml:space="preserve">Providing and applying 12mm thick smooth cement MALA plaster at all heights and below plinth in CM 1:6 to walls, beams, column, drain, bends, moulds, grooves, pattas and drip course to all brick and RCC surfaces including raking joints, scaffolding, curing finishing smooth. The plaster shall be rubbed with "Iron Plate" till the surface shows cement paste in line level complete as directed.       </t>
  </si>
  <si>
    <t>12thk Smooth Cement Plaster</t>
  </si>
  <si>
    <t>Providing and laying 18mm thick smooth cement MALA plaster  in two coats 1 base coat  of 12mm iwth CM 1:6  with rough finishing and second layer 6mm thick in CM1:4 with fine sand in cement finish (Finish with steel trowel) including making &amp; finishing electrical conduct zari &amp; lighting box grouting including providing &amp; adding liquid water proofing admixture of "conplast X 4211c of fosroc or approved equivalent of "sika" make as per manufacturer's specification,  scaffolding, curing, making grooves forming pattas and drip moulds . Heights up to 11.0 mt and  etc complete  as per given technical specifications instructed by Engineer In Charge.</t>
  </si>
  <si>
    <t>18thk Mala Plaster</t>
  </si>
  <si>
    <t>Sq m</t>
  </si>
  <si>
    <t>Providing and applying 18 mm thick sand faced cement plaster at all heights in two layers; first layer of 12 mm with CM 1:6 and second layer 6 mm thick with CM 1:4 rough finished with using sponge, on all types of concrete/brick surfaces, including providing &amp; adding liquid water proofing admixture of "conplast X4211c of fosroc or approved equivalent of "sika" make as per manufacturer's specification, making grooves,  as per detail including scaffolding, curing etc. complete.</t>
  </si>
  <si>
    <t>18thk Sand faced plaster</t>
  </si>
  <si>
    <t xml:space="preserve">Providing and applying three or more coats, of "APEX ULTIMA (WEATHER PROOF) EXTERIOR PAINT" (Asian paint make) of approved shade to give good and even shade over plaster, brick surfaces at all levels as per instructions of the engineers-in-charge including a coat of primer scaffolding, cleaning, washing the surface etc. complete at all levels. Guarantee must be given for at least 6-8 years. </t>
  </si>
  <si>
    <t>Apex Ultima Exterior paint</t>
  </si>
  <si>
    <t>Providing and applying 1.5mm thick white cement based putty to full area of plaster in two coats to fill all pores of mortar/ concrete wall &amp; ceiling, making the surfaces good &amp; even for painting including scaffolding / staging, necessary tools etc complete at all levels as per instructions of Engineer-In-Charge.</t>
  </si>
  <si>
    <t>White cement based putty</t>
  </si>
  <si>
    <t>Providing &amp; filling the chasis (Zarri), upto 150mm wide, made for fixing electrical and other utility conduits in Brick/Concrete surfaces with C.M. 1:4 including cleaning, making the surface good to match with existing wall/concrete, curing etc complete.</t>
  </si>
  <si>
    <t>Zarri</t>
  </si>
  <si>
    <t>Providing and applying Texture Paint with a finish as per approved sample on interior/External wall at all levels i/c coat of sealer and two coats of primer on POP/ prepared leveled surface as per manufacturer's specification by a specialist contractor authorized by the manufacturers, including scaffolding, protection of adjoining surfaces, cleaning etc. complete.</t>
  </si>
  <si>
    <t>Texture Paint</t>
  </si>
  <si>
    <t>Rmt</t>
  </si>
  <si>
    <t>Stucco(Texture Paint Type-A): Finish of vapor permeable having a marble effect in three or more coats, finished with a steel trowel and protecting coats of cera wax.</t>
  </si>
  <si>
    <t>Stucco(Texture Paint Type-A)</t>
  </si>
  <si>
    <t>"Ruff &amp; Tuff Texture paint" of  "Sherwin Williams " or "Alltek Deco Orient Base"  of NCL Altech make: Finish of vapor permeable having a Vertical scratch effect in three or more coats, finished with a steel trowel and protecting coats of cera wax.</t>
  </si>
  <si>
    <t>Ruff &amp; Tuff Texture paint</t>
  </si>
  <si>
    <t>Pavior</t>
  </si>
  <si>
    <t>Providing &amp; laying RCC  floor using M:20 grade concrete in alternate panels. The panels shall be formed on four side with required MS channel bolted in position for forming the size . MS channel shall have provision of holes for dowel bars if required. The entire mass shall be vibrated  with surface vibrator so as to bring out slurry on top and smooth finished integrally with ride-on- trowel, Curing by ponding etc. complete as per instruction of engineer in charge. Ponding shall be done with cement mortar vata with placing underneath 125 micron polythene sheet. The same shall be deemed to have included in quoted rate. Sand/Soil vata shall not be permitted. Note: Steel reinforcement shall be payable  separately as per relevant item specified in the tender, however shuttering shall not be payable separately. Note: Vibrator shall be used "Flex screed SVE- Surface vibrator" of Aquarius Technologies pvt. Ltd. or equivalent make. For Finishing use Ride-on-trowel, Big Blue glider and Magnesium Bull float of Aquarius Technologies pvt. Ltd. or equivalent make. Rate of flooring shall be inclusive of above all.</t>
  </si>
  <si>
    <t>M20 RCC Floor</t>
  </si>
  <si>
    <t>Providing &amp; laying RCC  floor using M:20 grade concrete in alternate panels. The panels shall be formed on four side with required MS channel bolted in position for forming the size . MS channel shall have provision of holes for dowel bars if required. The entire mass shall be vibrated  with surface vibrator so as to bring out slurry on top and smooth finished integrally with ride-on- trowel, Curing by ponding etc. complete as per instruction of engineer in charge. Ponding shall be done with cement mortar vata with placing underneath 125 micron polythene sheet. The same shall be deemed to have included in quoted rate. Sand/Soil vata shall not be permitted.  Note: Steel reinforcement shall be payable  separately as per relevant item specified in the tender, however shuttering shall not be payable separately.  Note: Vibrator shall be used "Flex screed SVE- Surface vibrator" of Aquarius Technologies pvt. Ltd. or equivalent make. For Finishing use Ride-on-trowel, Big Blue glider and Magnesium Bull float of Aquarius Technologies pvt. Ltd. or equivalent make. Rate of flooring shall be inclusive of above all.</t>
  </si>
  <si>
    <t>150thk RCC floor</t>
  </si>
  <si>
    <t>Extra over item no. 1 above for use of RCC M-25 grade for Flooring.</t>
  </si>
  <si>
    <t>Extra over item-1,M25 RCC Floor</t>
  </si>
  <si>
    <t>Cu m</t>
  </si>
  <si>
    <t>Using "Tre mix system" (vacuum dewatering system) in flooring as per manufacturer's specification.</t>
  </si>
  <si>
    <t>Tremix flooring</t>
  </si>
  <si>
    <t>Using Laser Screed machine to carry out Laser Screeding, which simultaneously cuts, vibrates, &amp; levels, the concrete in a single pass. The concrete is poured in bays, in accordance with width of machine's screed head, usually little higher than the required level/ grade. The laser screed vibrating head is then lowered to the grade established by the laser-level transmitter. After screed is completed, the surface is then trowelled for perfect smoothness using ride on trowel machines with different kind of blades to ensure top surface free of pot holes and other abnormalities.\ etc. complete as per the instructions of Engineer-In-Charge.</t>
  </si>
  <si>
    <t>Laser Screeding</t>
  </si>
  <si>
    <t>Providing &amp; mixing poly propelean fibres for floor concrete of approved make to be mixed at 1.50 kg/m3 of concrete or as per manufacturer's specification.</t>
  </si>
  <si>
    <t>Poly propelean fibres</t>
  </si>
  <si>
    <t>Kg</t>
  </si>
  <si>
    <t>Providing and adding admixture SP 430 G8 or equivalent of Fosroc make including mixing the concrete and admixture for flooring work thoroughly all complete as per manufacturer's specifications.</t>
  </si>
  <si>
    <t>Admixture SP 430 G8 or equivalent of Fosroc</t>
  </si>
  <si>
    <t>Providing and applying "non metallic floor hardener using "Nito floor - hardtop" of Fosroc or "CHAPDUR" of sika make hardtop on RCC floor after base concrete has stiffened to the point when light foot traffic leaves an imprint of about 3mm and bleed water should have evaporated. It is applied at the rate of 5 Kg./Sqm of Area as per manufacturer's specification. Application of hardner shall be done by using topping spreader of Aquarius Technologies Pvt. Ltd or equilvanet make.</t>
  </si>
  <si>
    <t>Non metallic floor hardener</t>
  </si>
  <si>
    <t>Providing &amp; fixing a separation membrane of minimum thickness 250 micron Low Density  Polythene (LDPE) sheet between the concrete floor and the sub-base plain cement concrete to reduce friction including cutting of plastic sheet as per site measurements, longitudinal and cross laps of minimum 150mm to 200mm. The said laps however, shall not be considered for payment.</t>
  </si>
  <si>
    <t xml:space="preserve">250 micron Low Density  Polythene (LDPE) </t>
  </si>
  <si>
    <t>Providing &amp; fixing a separation membrane of minimum thickness 125 micron Polythene sheet for protecting the Steel Columns &amp; other structures upto +3.0m level from FFL, including cutting of plastic sheet as per site measurements, longitudinal and cross laps of minimum 150mm to 200mm. The said laps however, shall not be considered for payment, the same shall be deemed to have included in quoted rate.</t>
  </si>
  <si>
    <t xml:space="preserve">125 micron Polythene sheet </t>
  </si>
  <si>
    <t>Providing and laying Kota Stone slabs 25mm thick in treads &amp; risers of steps, landings laid on 12mm (average) thick cement mortar 1:3 (1 cement : 3 coarse sand) and finishing joint with white cement slurry mixed with pigment  to match the shade of the slabs, including cutting to required size, rubbing and polishing, making half round nosing for treads, and 3 Nos. anti skid groove of size 05X05mm on treads etc. complete. (Basic rate of Kota stone shall be Rs.400/- sqm. )</t>
  </si>
  <si>
    <t xml:space="preserve">Kotah stone 25thk Treads &amp; Riser </t>
  </si>
  <si>
    <t>Providing &amp; fixing one side polished stone  min. 1500 mm long for  300 mm wide Door / window Jams &amp; sill with half round edge polish/moulding on one side and edge polish on other side  including laying on 20mm thick C.M.(1:4) bedding (Stone may be cut into two pieces of required size and fixed in staggered manner including required overlapping with adhesive material as required, measurement shall be per running meter of total laid length only)</t>
  </si>
  <si>
    <t>Door / window Jams &amp; sill</t>
  </si>
  <si>
    <t>18 /20mm thick Marble stone. (basic rate - 1000/- sqm)</t>
  </si>
  <si>
    <t>18 /20mm thick black granite. (basic rate - 2000/- sqm)</t>
  </si>
  <si>
    <t>Providing &amp; Laying of Skid concreting of grade M15 and average 50mm thick including cleaning, cement slurry and curing etc. complete as directed.</t>
  </si>
  <si>
    <t>Skid concreting M15</t>
  </si>
  <si>
    <t xml:space="preserve">Providing and laying 52mm thick cement concrete flooring with "Hardcrete "concrete hardener topping under layer 40mm thick cement concrete 1:2:4 (1 cement; 2 coarse sand; 4 graded stone aggregate 20mm nominal size) and top layer 12mm thick hard Crete cement  hardener consisting of mix 1:2 (1 cement hardener mix : 2 stone aggregate 6mm nominal size) by volume with which metallic hardening compound of Snowcem India Ltd. or equivalent is mixed @ 2 litre hard Crete per 50 kg. of cement slurry round off edges and strips etc. complete.  </t>
  </si>
  <si>
    <t>52mm thick cement concrete flooring</t>
  </si>
  <si>
    <t>Supplying and laying 40 mm thick Indian Patent stone (Granolithic stone) floor finish with underbed of 28 mm thick grey (1:2:4) cement concrete floor finish in panels, using 10 mm and down graded stone aggregates and top layer 12 mm thick consisting of 1:2:4 with less than 6mm down aggregate finished smooth with floating coat of neat cement  in panel or chequered on top in floor, landing, tread etc. spaded, tamped, trowel led and finished smooth including providing 30 x 4 mm thick glass strip dividers in joints for the full depth of the floor finish to form suitable panels and curing, as per the drawing, specification and direction of the Engineer, all materials, tools, plant and labour complete (maximum panel size 1.5 x1.5 mtr.)</t>
  </si>
  <si>
    <t>40mm thick Indian Patent stone</t>
  </si>
  <si>
    <t>Door / Window work</t>
  </si>
  <si>
    <t>Providing, fabricating and fixing in position metal  Fixed / openable ventilator using Frame Profile of 165mm X 60mm X18 guage G.I.Sheet as per IS standard, Louvers shall be made from 18 guage G.I. Sheet shall be including hardware of 12mm MS polish bars for safety &amp; smooth operation of Louvers. Rate shall be inclusive of Special Bushing ,MS Stopper, Powder coated handle and suitable holdfast &amp; Stiffeners. The section shall be Epoxy Primer spray painted etc completed as per instruction of Engineer in charge. (Rate shall be payable to only area of ventilator)</t>
  </si>
  <si>
    <t>Metal Fixed / openable ventilator</t>
  </si>
  <si>
    <t>Fixed Ventilators</t>
  </si>
  <si>
    <t>Openable Ventilators</t>
  </si>
  <si>
    <t>Providing and applying two or more coats PU paint of "Asian or Berger" make, and of approved colour and shade one coat of primer, brooming down and cleaning the surfaces, finishing including all etc. complete as per instruciton of Engineer incharge. (Rate shall be payable to only Area of Window only.)   </t>
  </si>
  <si>
    <t xml:space="preserve">PU paint </t>
  </si>
  <si>
    <t>Supplying &amp; fixing in position metal fire doors conforming to IS 3614 (part 2), the frame made from Galvanized sheet 1.60 mm thick with the profile of 143mm x 57mm fixed with 1:4 cement sand mortar  at junctions, fully flush double skin shutter min. 46mm thick press formed out of 1.20mm thk. galvanized sheet steel including providing s.s. ball bearing hinge 3mm thk. &amp; painting with 2 coats of zinc phosphate primer &amp; 2 coat of applied polyurethane paint, GI anchore bolts - 6nos. Fire door (90 minutes fire rating ) type FRDI CBRI tested, TAC approved with glass view panel etc complete. (Shaktimat/ Ajni/ Radiant / JC Infra make). The above item includes all the fittings &amp; fixture. Hard ware includes Door closures with door coordinators, S.S Ball Bearing Butt Hinges (101x89x3mm), Double glazed Vision Panel, S.S 'D' handle on the pull side, S.S push plate on the push side,Mortice dead bolt, concealed Automatic door bottom, concealed flush bolt. Door should have the smoke proof seal all around the door. Rate shall include for supply and fix 3mm thick base plates, all joints of frames with provision for anchor bolt fixing to wall / RCC surface, reinforcement pad for fixing of door closers, factor finish, pre-punched cut outs to receive hard- wares and iron mogery, 3 mm thick hinge plates predrilled to recieve hinges for screw mounted fixing.</t>
  </si>
  <si>
    <t>Metal fire doors</t>
  </si>
  <si>
    <t>Supplying &amp; fixing in position metal fire doors conforming to IS 3614 (part 2), the frame made from Galvanized sheet 1.60 mm thick with the profile of 143mm x 57mm fixed with 1:4 cement sand mortar  at junctions, fully flush double skin shutter min. 46mm thick press formed out of 1.20mm thk. galvanized sheet steel including providing s.s. ball bearing hinge 3mm thk. &amp; painting with 2 coats of zinc phosphate primer &amp; 2 coat of applied polyurethane paint, GI anchore bolts - 6nos. Fire door (90 minutes fire rating ) type FRDI CBRI tested, TAC approved with glass view panel etc complete. (Shaktimat/ Ajni/ Radiant / JC Infra make) The above item includes all the fittings &amp; fixture. Hard ware includes Door closures with door coordinators, S.S Ball Bearing Butt Hinges (101x89x3mm), Double glazed Vision Panel, S.S 'D' handle on the pull side, S.S push plate on the push side,Mortice dead bolt, concealed Automatic door bottom, concealed flush bolt. Door should have the smoke proof seal all around the door. Rate shall include for supply and fix 3mm thick base plates, all joints of frames with provision for anchor bolt fixing to wall / RCC surface, reinforcement pad for fixing of door closers, factor finish, pre-punched cut outs to receive hard- wares and iron mogery, 3 mm thick hinge plates predrilled to recieve hinges for screw mounted fixing.</t>
  </si>
  <si>
    <t>Supplying &amp; fixing in position metal fire doors conforming to IS 3614 (part 2), the frame made from Galvanized sheet 1.60 mm thick with the profile of 143mm x 57mm fixed with 1:4 cement sand mortar  at junctions, fully flush double skin shutter min. 46mm thick press formed out of 1.20mm thk. galvanized sheet steel including providing s.s. ball bearing hinge 3mm thk. &amp; painting with 2 coats of zinc phosphate primer &amp; 2 coat of applied polyurethane paint, GI anchore bolts - 6nos. Fire door (90 minutes fire rating ) type FRDI CBRI tested, TAC approved with glass view panel etc complete. (Shaktimat/ Ajni/ Radiant / JC Infra make)  The above item includes all the fittings &amp; fixture. Hard ware includes Door closures with door coordinators, S.S Ball Bearing Butt Hinges (101x89x3mm), Double glazed Vision Panel, S.S 'D' handle on the pull side, S.S push plate on the push side,Mortice dead bolt, concealed Automatic door bottom, concealed flush bolt. Door should have the smoke proof seal all around the door. Rate shall include for supply and fix 3mm thick base plates, all joints of frames with provision for anchor bolt fixing to wall / RCC surface, reinforcement pad for fixing of door closers, factor finish, pre-punched cut outs to receive hard- wares and iron mogery, 3 mm thick hinge plates predrilled to recieve hinges for screw mounted fixing.</t>
  </si>
  <si>
    <t>Supplying &amp; fixing in position metal doors for general purpose confirming to IS 277 , the frame made from Galvanized sheet 1.20 mm thick (18 guage) with the profile of 100mm x 57mm fixed with 1:4 cement sand mortar at the junctions, fully flush double skin shutter min. 46mm thick press formed out of 0.8 mm thk. galvanized sheet steel including providing s.s. ball bearing hinge 3mm thk. &amp; painting with 2 coats of zinc phosphate primer tested with 250 hours of salt sprey &amp; 2 coat of applied  polyurethane paint of 35 micron, GI anchore bolts - 6nos. 1no of door Closer Dorma TS68 with Std Arm open arm, 2 Nos S S- D handle 250 X 19 mm long( PH 1250), 1 no. mortice dead Bolt (CL 3501) with both side key operation cylinder and grooved gasket to all 3 side of the frame Hormann Code 420, attachments for fixing all hardware shutter core filling with Honeycomb insulation framing with extra pressed section for fixing vision panels or louvers if required, all fastenings, fixtures and hardware as per drg., specification, and as approved by Engineer / Owner. No extra payment for fittings &amp; fixture etc complete. (Shaktimat/ Ajni/ Radiant /JC Infra make)</t>
  </si>
  <si>
    <t>Metal doors</t>
  </si>
  <si>
    <t>Extra over &amp; above item of door shutter as item no.5 above for vision panels including providing &amp; fixing additional stiffeners in shutter frame, 5 mm clear glass, beading complete. (Only glazed area of vision panel shall be considered for the payment)</t>
  </si>
  <si>
    <t>Extra over &amp; above item of door shutter as item no.5</t>
  </si>
  <si>
    <t>Extra over for providing panic bar.(Single point push bar 1211 with External trim 1185 for external operation with key - Guardian Make)</t>
  </si>
  <si>
    <t>Extra over for providing panic bar</t>
  </si>
  <si>
    <t xml:space="preserve">Providing and fixing Hydraulic door closure of  "dorma" or approved ISI make into position etc. complete as directed. </t>
  </si>
  <si>
    <t>Hydraulic door closure</t>
  </si>
  <si>
    <t>Nos.</t>
  </si>
  <si>
    <t>Providing &amp; fixing double action hydraulic floor spring of "Dorma" or approved equivalent make (conforming to I.S. 6315) for aluminium doors including cost of cutting floors as required, embedding in floors and cover plates, brass pivot, single piece M.S outer box  with side plate etc. complete as per the direction of Engineer-in-Charge.</t>
  </si>
  <si>
    <t>Double action hydraulic floor spring</t>
  </si>
  <si>
    <t>Miscellaneous</t>
  </si>
  <si>
    <t xml:space="preserve">Providing &amp; fixing PVC pipe  of 4 kg / sq cm pressure of Supreme or Finolex make for rain water including all accessories and fixing materials, tools, tackles &amp; labors etc. complete as directed.                                   </t>
  </si>
  <si>
    <t>PVC pipe</t>
  </si>
  <si>
    <t>Providing &amp; fixing PVC pipe  of 4 kg / sq cm pressure of Supreme or Finolex make for rain water including all accessories and fixing materials, tools, tackles &amp; labors etc. complete as directed</t>
  </si>
  <si>
    <t>PVC Pipe 110mm dia</t>
  </si>
  <si>
    <t xml:space="preserve">Providing &amp; fixing PVC pipe  of 4 kg / sq cm pressure of Supreme or Finolex make for rain water including all accessories and fixing materials, tools, tackles &amp; labors etc. complete as directed.   </t>
  </si>
  <si>
    <t>PVC Pipe 160mm dia</t>
  </si>
  <si>
    <t xml:space="preserve">Providing &amp; fixing PVC pipe  of 4 kg / sq cm pressure of Supreme or Finolex make for rain water including all accessories and fixing materials, tools, tackles &amp; labors etc. complete as directed.            </t>
  </si>
  <si>
    <t>PVC Pipe  200mm dia</t>
  </si>
  <si>
    <t xml:space="preserve">Extra for encasing with  PCC 1:2:4 to pipes including wrapping with thread, nominal reinforcement with necessary formwork etc. complete. </t>
  </si>
  <si>
    <t>Extra for encasing with  PCC 1:2:4 to pipes</t>
  </si>
  <si>
    <t>Supplying, fixing &amp; testing U-PVC  (SCHEDULE- 40) Plumbing pipe  as per  ASTM - D - 1785 of "Supreme or Finolex"  make connected with solvent cement joints, including all the fittings laid under floor/ concealed in wall, encasing with PCC etc. The work shall include wall chase and making good the same in cement mortar complete to the satisfaction of engineer-in-charge. Encasing PCC shall be paid under relevant item.</t>
  </si>
  <si>
    <t>U-PVC  (SCHEDULE- 40) Pipe</t>
  </si>
  <si>
    <t xml:space="preserve">U-PVC pipe 100mm dia. </t>
  </si>
  <si>
    <t xml:space="preserve">U-PVC pipe 75mm dia.    </t>
  </si>
  <si>
    <t xml:space="preserve">U-PVC pipe 50 mm dia. </t>
  </si>
  <si>
    <t>Supplying and embedding PVC pipe sleeves of 6 kg / sq cm pressure of Supreme or Finolex make in RCC Wall/ Slab etc., including welding lugs to the pipes, erecting in position in proper line, level, temporary blocking of the sleeves with sand filling and sealing in the ends with cement mortar 1:6 (1cement:6 coarse sand) etc., complete as shown in the drawing and as per the instructions of the ENGINEER.</t>
  </si>
  <si>
    <t>PVC pipe sleeves</t>
  </si>
  <si>
    <t>PVC pipe sleeves 50 mm dia.</t>
  </si>
  <si>
    <t>PVC pipe sleeves 75 mm dia.</t>
  </si>
  <si>
    <t>PVC pipe sleeves 100mm dia</t>
  </si>
  <si>
    <t>Providing and fixing ISI mark high density polyethylene H.D.P.E. pipe suitable for rising main and gravity pipe line as per ISI 14333/1995 of "Finolex" make or equiavalent of special class and diameter at all level including excavation, lowering and laying in proper gradient, jointing using either butt or electro fusion welding technuques, pipe bedding and refilling the trenches, cutting floors, making hole  in RCC/ Brick work and finishing &amp;  making good after work etc in case of concealed in wall including hydro test etc complete as directed by  engineer in charge.</t>
  </si>
  <si>
    <t>H.D.P.E. pipe</t>
  </si>
  <si>
    <t>HDPE pipe 150mm dia 6kg/Sqm</t>
  </si>
  <si>
    <t>HDPE pipe 250mm dia 6kg/Sqm</t>
  </si>
  <si>
    <t xml:space="preserve">Providing and fixing 24 gauge chicken wire mesh  at the junction of masonry work  and RCC work or on any other place as directed including  fixing with  nails,  raw/ plugs etc. complete at all heights before applying plaster.          </t>
  </si>
  <si>
    <t>24 gauge chicken wire mesh</t>
  </si>
  <si>
    <t>Providing and injecting chemical emulsion for Pre - Constructional Antitermite (Conforming IS: 6313 part - ii)1971 and creating a chemical  barrier under and around the column pits, wall trenches, basement excavation, top surface of plinth filling, junction of wall and floor, along with external  perimeter of the building and expansion joint, around junction of pipes and conduits with soil/rock etc. all complete works shall be carried out by a licenced contractor as per manufacturers specification by using chemical - Navigator Chlorpyriphos (EC 20% with 1% concentration) by spraying hand pump etc. complete as diected and specified. This treatment should be done by specilaised agency approval for which should be obtained from project manager before finliasing the agency. (Plinth area of the building at ground floor only shall be measured &amp; paid). Unit rate shall be inclusive of guarantee of 7 year and submitting guarantee on stamp paper.</t>
  </si>
  <si>
    <t>Antitermite</t>
  </si>
  <si>
    <t>Providing and laying 25 to 50mm thick Under pinning below base plate &amp; the top surface of the foundation concrete with cement mortar in proportion of 1:3 with water cement ratio 0.4 by weight, blended with an approved antishrink admixture  of  Fosroc / Sika make (supplied by contractor) as per manufacturer specification in line and level with curing etc. complete as per specification  &amp; directed by Engineer in charge. (suppy of cement by contractor.)</t>
  </si>
  <si>
    <t>25-50mm thk Under pinning</t>
  </si>
  <si>
    <t xml:space="preserve">Providing and Making in position shuttering for pocket in RCC walls, machine foundation, pedestal etc. as per drawing as directed by Engineer-in-charge. (Measurement will be as per area of four sides).                                </t>
  </si>
  <si>
    <t>Shuttering for pocket</t>
  </si>
  <si>
    <t>Providing Grouting for pocket, foundation / anchor bolts, sleeves, anchors of any shape, size, for any   member,  including  roughening, cleaning &amp; curing, etc. complete as directed.</t>
  </si>
  <si>
    <t>Grouting</t>
  </si>
  <si>
    <t>Grouting CM 1:1 with addition of grit</t>
  </si>
  <si>
    <t>Providing Grouting for pocket, foundation / anchor bolts, sleeves, anchors of any shape, size, for any   member,  including  roughening, cleaning &amp; curing, etc. complete as directed. With readymix anti-shrink grout as per manufacturer's specifications having strength 450kg/cm2</t>
  </si>
  <si>
    <t xml:space="preserve">Readymix anti-shrink grout </t>
  </si>
  <si>
    <t>Cutting groove in RCC floor etc. Complete as per instruction of engineer in charge.</t>
  </si>
  <si>
    <t>Cutting groove</t>
  </si>
  <si>
    <t xml:space="preserve">Groove of size 5 mm x 30 mm deep </t>
  </si>
  <si>
    <t xml:space="preserve">Groove of size 10 mm x 30 mm deep </t>
  </si>
  <si>
    <t>Filling of joint including cleaning the joint, removing loose materials etc. at all level including wastage, temporary supporting etc. Complete as per instruction of engineer in charge.</t>
  </si>
  <si>
    <t>Filling of joint</t>
  </si>
  <si>
    <t>25x25 mm expansion joint with Poly sulphide sealant</t>
  </si>
  <si>
    <t>5X30 mm groove in floor  with Poly sulphide sealant</t>
  </si>
  <si>
    <t>10X30 mm groove in floor  with Poly sulphide sealant</t>
  </si>
  <si>
    <t>10X10 mm groove in floor  with Poly sulphide sealant</t>
  </si>
  <si>
    <t>Providing &amp; fixing in position 25mm thick Duraboard HD 100 /Duraflex of "Supreme" or  approved equivalent make in expansion joints including bitumen sealing compound etc. complete.</t>
  </si>
  <si>
    <t xml:space="preserve">25mm thk Duraboard </t>
  </si>
  <si>
    <t>Providing &amp; fixing in position 10mm thick thermocol board of approved  make in between RCC floor and brick masonry joints as per instruction of engineer in charge.etc. complete. (Note: Themocol sheet to be place in position before laying the concrete.) (laps will not be counted in measurements).</t>
  </si>
  <si>
    <t>10mm thk thermocol board</t>
  </si>
  <si>
    <t xml:space="preserve">Providing &amp; Fixing 25mm/32 dia. Mild Steel Dowel bars, 750mm/600mm long including application of anticorrosive coat, providing PVC sleeve 50mm dial. ID / 63mm OD Caps for expansion wherever required including specified materials as described, primers, masking tapes, filling bitumen grade 90/15   as directed by the Engineer-in-charge. Materials shall confirm to the requirements of IS : 432, IS : 1139 and IS : 1786 as relevant. The dowel bars shall confirm to grade S 240 and Tie bars to Grade S 415 of IS. </t>
  </si>
  <si>
    <t>25mm/32 dia. Mild Steel Dowel bars</t>
  </si>
  <si>
    <t>Providing and fixing in position 230mm wide x 5mm thick PVC water stop of approved make at construction joints, placed while concreting as directed by Engineer in Charge ( laps will not be counted in measurements)</t>
  </si>
  <si>
    <t>230X5mm thk PVC water stop</t>
  </si>
  <si>
    <t>Providing and fixing anchor fasteners of approved make including drilling hole in RCC, finishing the surface etc complete as per the instructions of Engineer-in-Charge.</t>
  </si>
  <si>
    <t>Anchor fasteners</t>
  </si>
  <si>
    <t>Anchor fasteners 16mmdia x 100mm long</t>
  </si>
  <si>
    <t>Nos</t>
  </si>
  <si>
    <t>Anchor fasteners 16mm dia x 150mm long</t>
  </si>
  <si>
    <t>Anchor fasteners 12mm dia x 150mm long</t>
  </si>
  <si>
    <t>Anchor fasteners 12mm dia x 100mm long</t>
  </si>
  <si>
    <t>Providing and fixing anchor fasteners of approved make including chemical drilling hole in RCC, finishing the surface etc complete as per the instructions of Engineer-in-Charge.</t>
  </si>
  <si>
    <t>Anchor fasteners 20mm dia x 100mm long</t>
  </si>
  <si>
    <t>Anchor fasteners 20mm dia x 150mm long</t>
  </si>
  <si>
    <t>Providing, drilling &amp; fixing anchor bars in concrete using Hilti HY-150 chemical grout as per as per manufacturer's specifications. (Reinforcement for rebaring will be in contractor's scope)</t>
  </si>
  <si>
    <t>Anchor bars</t>
  </si>
  <si>
    <t>Anchor bars 8mm dia</t>
  </si>
  <si>
    <t>Anchor bar 10mm dia</t>
  </si>
  <si>
    <t>Anchor bars 12mm dia</t>
  </si>
  <si>
    <t>Anchor bars 16mm dia</t>
  </si>
  <si>
    <t>Anchor bars 20mm dia</t>
  </si>
  <si>
    <t>Anchor bars 25 mm dia</t>
  </si>
  <si>
    <t>Dismantling and breaking for walls, beams,  columns, raft slabs, and machine foundation, architectural features etc. including scaffolding, externally internal protecting nearby equipment's, adjacent beams, seals etc. during  dismantling and disposed off outside the  plot boundary as direct and specified.</t>
  </si>
  <si>
    <t>Dismantling &amp; breaking</t>
  </si>
  <si>
    <t xml:space="preserve">Dismantaling PCC </t>
  </si>
  <si>
    <t xml:space="preserve">Dismantaling RCC inc.  reinforcement cutting    </t>
  </si>
  <si>
    <t>Brick work with Plaster</t>
  </si>
  <si>
    <t>Dismantling Bitumen Road with all under layer</t>
  </si>
  <si>
    <t>Dismantling RCC road with all under layer</t>
  </si>
  <si>
    <t>Dismantling Rubble soling</t>
  </si>
  <si>
    <t>Dismantling Sand filing</t>
  </si>
  <si>
    <t>Supplying &amp; hire charges for the following (These items are purly used for handling of client's work other than contract awarded work. This should not be used for analysis of non-tender items, if any) Hire Charges for Breaker include removal and Disposal of material outside the Plot Boundary.</t>
  </si>
  <si>
    <t>Hire charges</t>
  </si>
  <si>
    <t>Hrs.</t>
  </si>
  <si>
    <t>Providing &amp; supplying water by tanker of 3000 liter  for filling work etc. complete as per instructions of the engineers-in-charge</t>
  </si>
  <si>
    <t>Supplying water by tanker - 3000 liter</t>
  </si>
  <si>
    <t>Hire charges JCB</t>
  </si>
  <si>
    <t>Hrs</t>
  </si>
  <si>
    <t>Hire charges breaker</t>
  </si>
  <si>
    <t>Hire charges Tractor</t>
  </si>
  <si>
    <t>Day</t>
  </si>
  <si>
    <t>Supplying Manpower (8 Hrs.)</t>
  </si>
  <si>
    <t>Supplying Manpower</t>
  </si>
  <si>
    <t>Unskilled Labours</t>
  </si>
  <si>
    <t>Skilled labours</t>
  </si>
  <si>
    <t>Providing &amp; fixing aluminium powder coated 150mm wide by 3mm thick  strip in expansion joint including necessary fittings &amp; fixtures.( No Lap shall be paid. )</t>
  </si>
  <si>
    <t>aluminium powder coated 150X3mm thk Strip</t>
  </si>
  <si>
    <t>Supplying, fabricating, erecting 1 mtr. High M.S Pipe railing at all levels of flush welded construction with smooth uniform curves and bends of 40 mm N.B medium class M.S Pipe at top &amp; verticals spaced not more than 1.5 mtr. C/C &amp; 25 N.B medium class  M.S Pipe  mid rail, base plate, anchor bolts, 100 x6 mm toe  plate etc. including painting with two coats of synthetic enamel paint of approved make, quality and shade over a coat of zinc chromate primer (rate shall include fixing hand rail to steel platform, staircase or concrete members) Measurement shall be per Rmt of railing &amp; not for individual pipe. supply of all steel is in scope of contractor.</t>
  </si>
  <si>
    <t>M.S Pipe railing</t>
  </si>
  <si>
    <t>Supplying, fixing &amp; testing PVC pipe (6 Kg/Sq cm) of "Finolex or Supreme" make in floor and on wall confirming to IS 4985 for waste connections with solvent cement joints, including all the fittings laid under floor concealed in wall, encasing with PCC etc. The work shall include wall chase and making good the same in cement mortar complete to the satisfaction of engineer-in-charge. Encasing PCC shall be paid under relavent item.</t>
  </si>
  <si>
    <t>PVC pipe 6 Kg/Sq cm</t>
  </si>
  <si>
    <t>PVC pipe 160dia 6 Kg/Sq cm</t>
  </si>
  <si>
    <t>Providing  and constructing chambers / Manholes of  600 x 600 mm clear  size including excavation, backfilling, removal, formwork, reinforcement laying, M-7.5 bed concrete 150mm thick, 230/350mm  thick brick masonry in cement mortar 1:6, 12 mm Plaster in C.M (1:3)  with floating coat of neat cement on inside, outside &amp; top surface, RCC M15 grade  for coping  to receive precast cover/grating/ C.I cover, making necessary channel  into floor with PCC 1:2:4 finished with floating coat of neat cement, (exluding  pre cast cover, grating, angle frame, steel reinforcement) etc. complete. Note: clear depth is depth from bottom of cover to top of floor channel</t>
  </si>
  <si>
    <t>Chambers / Manholes</t>
  </si>
  <si>
    <t>Chambers Upto 0.75m D</t>
  </si>
  <si>
    <t>Extra for depth beyond 0.75m &amp; upto 1.5m D</t>
  </si>
  <si>
    <t>Providing &amp; fixing  round / reactangle C.I  Light  / Medium duty manhole cover with frame in position on RCC/brick masonry including two coats of bituminous paint etc complete.</t>
  </si>
  <si>
    <t>C.I  Light  / Medium duty manhole cover</t>
  </si>
  <si>
    <t>Preparing the sub-grade by trimming the surface to the required level, grade and camber by excavation or filling not exceeding 60 cms depth. No earth is to be brought from outside. In case of filling for sub-grade, earth is to be collected and transported to road site from available stack of earth in Plot boundary after necessary loading and unloading. Filling in road shall be done by spreading in layers of 150 mm thick and compacted to 95% Standard Proctor Density after all necessary watering, rolling and compaction. In case of excavation, surplus earth is to be disposed, spread and stacked properly in owner plot boundary as directed by the Engineer in charge. The sub grade shall be properly rolled by 10 ton roller.</t>
  </si>
  <si>
    <t>Sub-grade</t>
  </si>
  <si>
    <t xml:space="preserve">Providing &amp; fixing factory made Decorative coloured Rubber Mould- M-35  "Paver Block" of 80 mm thick of any pattern as approved, laid in line &amp; level  over and including ungraded sand  bed of 50 mm thick  including transporting, loading, unloading, stacking &amp; fixing in position. </t>
  </si>
  <si>
    <t xml:space="preserve">Paver Block 80mm thk Rubber Mould- M-35 </t>
  </si>
  <si>
    <t xml:space="preserve">Paver Block 60mm thk Rubber Mould- M-35 </t>
  </si>
  <si>
    <t xml:space="preserve">Filling in ground/ Plinth /trenches etc. with selected (non- expansive) earth brought from outside plot boundary, spread in layer of 150 mm to 230 mm thickness to achieve required level, slope / gradient and compacted to 95% Standard Proctor Density including transportation cost, royalty etc. complete. </t>
  </si>
  <si>
    <t>Filling earth brought from outside</t>
  </si>
  <si>
    <t>90-63 mm crushed/broken stones</t>
  </si>
  <si>
    <t>Providing  &amp; fixing  Factory made Kerb stone  using M20 concrete grade including excavation and back filling, transporting, stacking, placing kerb in position, Joint filling with C.M 1:6 etc. complete. In case of embedding kerb stones in PCC, the same shall be paid under relevant item.   (Note: Size may vary during detail Engineering)</t>
  </si>
  <si>
    <t xml:space="preserve">Kerb stone </t>
  </si>
  <si>
    <t>Providing  &amp; fixing  Factory made Kerb stone  using M20 concrete grade including excavation and back filling, transporting, stacking, placing kerb in position, Joint filling with C.M 1:6 etc. complete. In case of embedding kerb stones in PCC, the same shall be paid under relevant item.  (Note: Size may vary during detail Engineering)</t>
  </si>
  <si>
    <t>Kerb stone</t>
  </si>
  <si>
    <t xml:space="preserve">Providing and  applying synthetic enamel Paint  of  approved make &amp; approved colour to precast curbing in approved colour pattern  in two or more coats to give good and even shade  including  suitable priming coat, and  cleaning the surfaces   with  all labour and material  etc.  complete.           </t>
  </si>
  <si>
    <t xml:space="preserve">Synthetic enamel Paint </t>
  </si>
  <si>
    <t>Providing and laying M7.5 grade (1:4:8) Plain Cement Concrete with 40mm down size graded  metal for foundation below footings, floor and raft, drain and trenches, including centering, shuttering if required laying, spreading, ramming, consolidating, curing and  finishing top surface rough or smooth as per  instructions of Engineer-in-charge.</t>
  </si>
  <si>
    <t>Structural Steel</t>
  </si>
  <si>
    <t xml:space="preserve">Supplying structural steel confirming to IS: 2062. Payment will be made based on theoretical consumption of materials worked out from construction drawings or measured as actuals if drawings are not available on weight basis by multing length / size of the section with standard unit weight as per IS. (rolling margins and wastages will not be paid separately and quoted rates deemed to be included the same. </t>
  </si>
  <si>
    <t>Supplying of Structural Steel</t>
  </si>
  <si>
    <t xml:space="preserve">L/C for straightening, cutting, cleaning, fabricating, erecting, placing in position and connecting M.S. Strl. work fabricated from rolled steel sections, plates, angles, channels, rounds, flats, RHS etc. in roof trusses, Column, beams, gantry girders, bracings, catwalk for false ceiling, platforms, pipe trestles, stairs, monorails, cleats, protection angles, brackets, hangers, purlins, tie runners, sag rods  with threading, triangular frames for louvers, cable trays, rain water &amp; other utilities pipe supports, ladders with or without cage, canopy, etc. including transport, loading and unloading as and when required, cutting, wastage, welding with welding rods (shop &amp; site) bolting, wherever necessary including cleaning and two coats of epoxy primer and two coats of epoxy paint  of  Asian or Berger make  etc. complete. (Rate to include cost of bolts, nuts, washers, rolling margins, wastage  etc. For payment, weight shall be worked out by multiplyng length / size of the section as per drawing with standard unit weight as per IS) </t>
  </si>
  <si>
    <t>Labour chages for Structural Steel</t>
  </si>
  <si>
    <t>Labour charge for fixing in position anchor bolts, foundation bolts (bolt assembly supplied free of cost  by PEB vendor /owner) in line &amp; level  as per drawing complete including application of grease and covering with plastic cover. (Necessary templetes  supplied free of cost by PEB vendor, handling  &amp; positioning is in scope of civil contractor for fixing bolts &amp; quoted rates includes the same)</t>
  </si>
  <si>
    <t>Labour charge for fixing in position anchor bolts, foundation bolts</t>
  </si>
  <si>
    <t xml:space="preserve">Supplying, fabricating and fixing in position various Inserts like angles, channels, beams, plates, etc. with necessary hold fasts including fixing with concrete or masonry surfaces to required level and alignment during concreting at all levels as per detail drawings, cleaning the surfaces after deshuttering and providing and applying two coats epoxy primer and two coats of epoxy paint, consumables like welding rods etc. complete. Lugs for insert will be provided in this item. Rolling margin &amp; wastages shall not be paid.  Payment will be made based on theoretical consumption of materials worked out from construction drawings or measured as actuals if drawings are not available on weight basis by multing length / size of the section with standard unit weight as per IS. </t>
  </si>
  <si>
    <t>Inserts</t>
  </si>
  <si>
    <t>Inserts - Supply</t>
  </si>
  <si>
    <t>Inserts - Fabrication &amp; Installation</t>
  </si>
  <si>
    <t xml:space="preserve">Supplying, fabricating, cutting to shape and size, fixing in position M.S. Chequered plates of required thickness at any level with stiffeners if required in  covers for trenches, stair, steps, landing, platforms, floors and similar works etc. complete as per drawings and as directed including bolted / welded joints and connections, grinding etc. including providing &amp; applying two coats of Epoxy Paint over  two coats of epoxy primer. Payment shall be done as per actual measurement  and multiplying with standard co efficient to arrive weight. Rolling margin &amp; wastages shall not be paid. </t>
  </si>
  <si>
    <t>M.S. Chequered plates</t>
  </si>
  <si>
    <t>M.S. Chequered plates - Supply</t>
  </si>
  <si>
    <t>M.S. Chequered plates - Fabrication &amp; Installation</t>
  </si>
  <si>
    <t>Supplying and fixing in position Factory Made / Ready made Grating with Hot dip galvanising of 65 to 80 micron. Quoted rate shall be inclusive of handling, cutting &amp; welding if required incase of minor alteration and painting required coats of Aluminium paint, etc complete as per Drawing. (Indiana or equivalent make)</t>
  </si>
  <si>
    <t>Grating</t>
  </si>
  <si>
    <t>Grating - Supply</t>
  </si>
  <si>
    <t>Grating - Fabrication &amp; Installation</t>
  </si>
  <si>
    <t>Repairing work for exsting factory</t>
  </si>
  <si>
    <t>Labour charge for hacking / scrapping/ removal of existing damaged RCC FLOOR upto 100mm depth, including of removal of waste, rubbish outside the plot boundary by mechanical means upto a lead of 3 km, including loading, unloading and spreading as per instructions of Engineer-in-charge.</t>
  </si>
  <si>
    <t>Labour charge for hacking / scrapping/ removal of existing damaged RCC FLOOR</t>
  </si>
  <si>
    <t>Providing and injecting approved grout in proportion recommended by the manufacturer into cracks/ honey-comb area of concrete by suitable gun/pump at required pressure including cutting of nipples after curing etc. complete as per directions of engineer-in-charge.</t>
  </si>
  <si>
    <t>Repairing and strengthening of the existing RCC Floor inclusive of marking of damaged areas, chipping off loose and disintegrated  concrete and dispose it to the location as directed, preparing exposed concrete as specified, cleaning the reinforcement with wire brush, chipping hammer, applying anticorrosive coating on old as well as new steel, bond coat on concrete interface, restoring all broken concrete,  providing and welding additional TMT rebar of Fe-500 (if required, payment for the same will be made separately) after throughly sandblasting/sandpapering (as required) the existing rebar to make it rust free surface. The nacessary concreting for flooring shall be done by using  using M:20 grade concrete in alternate panels. The panels shall be formed on four side with required MS channel bolted in position for forming the size . MS channel shall have provision of holes for dowel bars if required. The entire mass shall be vibrated  with surface vibrator so as to bring out slurry on top and smooth finished integrally with ride-on- trowel, Curing by ponding etc. complete as per instruction of engineer in charge. Ponding shall be done with cement mortar vata with placing underneath 125 micron polythene sheet. The same shall be deemed to have included in quoted rate. Sand/Soil vata shall not be permitted. Note: Steel reinforcement shall be payable  separately as per relevant item specified in the tender, however shuttering shall not be payable separately. Note: Steel reinforcement shall be payable  separately as per relevant item specified in the tender, however shuttering shall not be payable separately. Note: Vibrator shall be used "Flex screed SVE- Surface vibrator" of Aquarius Technologies pvt. Ltd. or equivalent make. For Finishing use Ride-on-trowel, Big Blue glider and Magnesium Bull float of Aquarius Technologies pvt. Ltd. or equivalent make. Rate of flooring shall be inclusive of above all.</t>
  </si>
  <si>
    <t>Repairing &amp; strengthening of the existing RCC Floor</t>
  </si>
  <si>
    <t>Repairing and strengthening of the existing RCC Floor inclusive of marking of damaged areas, chipping off loose and disintegrated  concrete and dispose it to the location as directed, preparing exposed concrete as specified, cleaning the reinforcement with wire brush, chipping hammer, applying anticorrosive coating on old as well as new steel, bond coat on concrete interface, restoring all broken concrete,  providing and welding additional TMT rebar of Fe-500 (if required, payment for the same will be made separately) after throughly sandblasting/sandpapering (as required) the existing rebar to make it rust free surface. The nacessary concreting for flooring shall be done by using  using M:20 grade concrete in alternate panels. The panels shall be formed on four side with required MS channel bolted in position for forming the size . MS channel shall have provision of holes for dowel bars if required. The entire mass shall be vibrated  with surface vibrator so as to bring out slurry on top and smooth finished integrally with ride-on- trowel, Curing by ponding etc. complete as per instruction of engineer in charge. Ponding shall be done with cement mortar vata with placing underneath 125 micron polythene sheet. The same shall be deemed to have included in quoted rate. Sand/Soil vata shall not be permitted.  Note: Steel reinforcement shall be payable  separately as per relevant item specified in the tender, however shuttering shall not be payable separately. Note: Vibrator shall be used "Flex screed SVE- Surface vibrator" of Aquarius Technologies pvt. Ltd. or equivalent make. For Finishing use Ride-on-trowel, Big Blue glider and Magnesium Bull float of Aquarius Technologies pvt. Ltd. or equivalent make. Rate of flooring shall be inclusive of above all.</t>
  </si>
  <si>
    <t>150mm thk RCC floor</t>
  </si>
  <si>
    <t>Extra over item no. 1 above for use of RCC M-25 grade for Flooring</t>
  </si>
  <si>
    <t>Labour charges for removing of existing FRP lining of existing building at all height including scaffolding, safety pre-cautions, lowering down the lining to ground and stacking carefully as per instructions of Engineer-In-Charge. This removed  material is property of client and shall be stored as directed.</t>
  </si>
  <si>
    <t>FRP lining of existing building</t>
  </si>
  <si>
    <t xml:space="preserve">Providing and fixing 1.5mm thick FRP lining for inside surface of MS gutter / on the existing FRP lining. (Measurement shall be for developed area of gutter only &amp; boxes/drop ends shall not be measured separately). </t>
  </si>
  <si>
    <t>1.5mm thk FRP lining</t>
  </si>
  <si>
    <t>Providing and adding liquid  water proofing admixture/plasticizer of Fosroc \ Sika make including mixing the concrete and admixture thoroughly all complete as per manufacturer's specifications.</t>
  </si>
  <si>
    <t>SUMMARY</t>
  </si>
  <si>
    <t>A)</t>
  </si>
  <si>
    <t xml:space="preserve">EARTH WORK    </t>
  </si>
  <si>
    <t>RS.</t>
  </si>
  <si>
    <t xml:space="preserve">        </t>
  </si>
  <si>
    <t>B)</t>
  </si>
  <si>
    <t xml:space="preserve">CONCRETE WORK </t>
  </si>
  <si>
    <t>C)</t>
  </si>
  <si>
    <t>MASONRY WORK</t>
  </si>
  <si>
    <t>D)</t>
  </si>
  <si>
    <t xml:space="preserve">FINISHING WORK </t>
  </si>
  <si>
    <t>E)</t>
  </si>
  <si>
    <t>PAVIOR</t>
  </si>
  <si>
    <t>F)</t>
  </si>
  <si>
    <t>DOOR WINDOW WORK</t>
  </si>
  <si>
    <t>G)</t>
  </si>
  <si>
    <t>MISCELLANEOUS WORK</t>
  </si>
  <si>
    <t>H)</t>
  </si>
  <si>
    <t>STRUCTURAL STEEL WORK</t>
  </si>
  <si>
    <t>I)</t>
  </si>
  <si>
    <t>REPARING WORK FOR EXISTING FACTORY</t>
  </si>
  <si>
    <t xml:space="preserve"> TOTAL   </t>
  </si>
  <si>
    <t>Sr.</t>
  </si>
  <si>
    <t xml:space="preserve">                     Description                      </t>
  </si>
  <si>
    <t>QTY.</t>
  </si>
  <si>
    <t xml:space="preserve">Rate </t>
  </si>
  <si>
    <t>AMOUNT</t>
  </si>
  <si>
    <t>No.</t>
  </si>
  <si>
    <t>Rs.</t>
  </si>
  <si>
    <t xml:space="preserve">  A) </t>
  </si>
  <si>
    <t>EARTH WORK:</t>
  </si>
  <si>
    <t>Notes:</t>
  </si>
  <si>
    <t xml:space="preserve">  i)</t>
  </si>
  <si>
    <t>Rates for excavation will include back filling in sides of  foundation, trenches etc.in layers of 150mm to 230mm thick  and compacted upto 95% standard proctor density, dewatering and keeping it dry during excavation and construction.</t>
  </si>
  <si>
    <t xml:space="preserve"> ii)</t>
  </si>
  <si>
    <r>
      <rPr>
        <b/>
        <sz val="12"/>
        <rFont val="Arial"/>
        <family val="2"/>
      </rPr>
      <t xml:space="preserve">Mode of measurement for Excavation: </t>
    </r>
    <r>
      <rPr>
        <sz val="12"/>
        <rFont val="Arial"/>
        <family val="2"/>
      </rPr>
      <t xml:space="preserve">For excavation in soil/ hard murrum only PCC area is to be measured with depth of excavation as per drg. Additional excavation for working space, slope cutting shall be included in rate and no extra measurements shall be paid. </t>
    </r>
  </si>
  <si>
    <t>iii)</t>
  </si>
  <si>
    <t>In case of filling in foundation pits/trenches using earth (non-expansive) brought from out side measurements shall be paid in line with the excavation measurements as certified. No extra measurements shall be paid for filling of pits excavated larger for working space/ slopes.</t>
  </si>
  <si>
    <t>iv)</t>
  </si>
  <si>
    <t>Proper storage / stacking of construction material and handling of excavated material is sub contractor's responsibility. He has to organize the same such that rehandling is avoided. Contractor shall use his judgment while stacking / carting away excess earth.</t>
  </si>
  <si>
    <t>v)</t>
  </si>
  <si>
    <t>Provision of adequate barriers, lighting, gangways across open trenches etc for protection of workman and public in in scope of contractor at his own cost.</t>
  </si>
  <si>
    <t>vi)</t>
  </si>
  <si>
    <t>Any excavation which can be excavated  with the aid of JCB  will be treated as excavation in 'Soil'.</t>
  </si>
  <si>
    <t>vii)</t>
  </si>
  <si>
    <t>Plot boundary means the whole plot area &amp; not any particular plant/building in the premises.</t>
  </si>
  <si>
    <t>viii)</t>
  </si>
  <si>
    <t>For Compaction use 8-10 ton vibro roller.</t>
  </si>
  <si>
    <r>
      <t xml:space="preserve">Earthwork in excavation below final  ground  level   (Raised Ground Level) in foundations, trenches, Rain water gutter etc. in all classes of soil /  hard murrum except rock upto a depth of 1.5 mtr. including dewatering, shoring and strutting if required, refilling the trenches by excavated earth including compaction up to 95% standard proctor density, spreading the surplus earth </t>
    </r>
    <r>
      <rPr>
        <b/>
        <sz val="12"/>
        <rFont val="Arial"/>
        <family val="2"/>
      </rPr>
      <t xml:space="preserve">within plot boundary </t>
    </r>
    <r>
      <rPr>
        <sz val="12"/>
        <rFont val="Arial"/>
        <family val="2"/>
      </rPr>
      <t>etc. complete as per instruction of Engineer in charge.</t>
    </r>
  </si>
  <si>
    <t>CUM</t>
  </si>
  <si>
    <t>b)</t>
  </si>
  <si>
    <t>c)</t>
  </si>
  <si>
    <t>d)</t>
  </si>
  <si>
    <t>R/O</t>
  </si>
  <si>
    <t>TOTAL RS.</t>
  </si>
  <si>
    <t>ALTERNATIVE ITEMS FOR ITEM 7</t>
  </si>
  <si>
    <r>
      <t xml:space="preserve">Providing and laying  225mm thick consolidated </t>
    </r>
    <r>
      <rPr>
        <b/>
        <sz val="12"/>
        <rFont val="Arial"/>
        <family val="2"/>
      </rPr>
      <t>Wet Mix  Macadam</t>
    </r>
    <r>
      <rPr>
        <sz val="12"/>
        <rFont val="Arial"/>
        <family val="2"/>
      </rPr>
      <t xml:space="preserve"> base course in Three layer of each of 75mm thick consolidated  with graded stone aggregate of size 75 micron - 53 mm (refer table 400 -11) of approved quality and prepared in approved mixing plant with water to required OMC, carriage of mixed material by tipper to site laying in uniform layer and compacting with power vibratory roller to achive the desired density etc. as per MORTH technical specification.</t>
    </r>
  </si>
  <si>
    <t xml:space="preserve">  B) </t>
  </si>
  <si>
    <t>CONCRETE :</t>
  </si>
  <si>
    <t>NOTES:</t>
  </si>
  <si>
    <t>The rates shall be inclusive  of dewatering, scaffolding, stagging, machine-mixing, hoisting manually or by means of mechanised equipment, placing, vibrating and tamping, Hacking, roughening of concrete surface for receiving plaster, curing, testing, etc.</t>
  </si>
  <si>
    <t>ii)</t>
  </si>
  <si>
    <t>No finishing items to  be considered in quoting the rates of RCC work unless otherwise specified.</t>
  </si>
  <si>
    <t>Necessary Holes, opening  for rain water pipes &amp; other pipes shall be kept or the pipes shall be provided at the time of concreting. Nothing extra shall be paid for the same.</t>
  </si>
  <si>
    <t xml:space="preserve">Required Necessary testing of Design mix / Ready mix, in approved third party lab and submission of report to owner is in scope of contractor at his own cost. Cement, aggregate and sand for preparation of Design mix is in scope of contractor at his own cost. </t>
  </si>
  <si>
    <t>Concrete of grade M-15 &amp; above shall be either from site installed weigh batching plant or RMC only.</t>
  </si>
  <si>
    <t>Provision of a mini batching plant or equivalent electronically operating mixer machine having a capacity of (min.) 30 Cu.mt. per hour is mandatory to be provide at site for entire contract period including availability of operating man power and accessories for transportation of concrete to work place. Quoted rates are deemed to be inclusive of this provision and there shall NOT be any 'additional' payment towards this requirement. Bidder to confirm acceptance of this provision specifically with bid submission.</t>
  </si>
  <si>
    <r>
      <t>Providing and laying controlled Reinforced Cement Concrete of</t>
    </r>
    <r>
      <rPr>
        <b/>
        <sz val="12"/>
        <rFont val="Arial"/>
        <family val="2"/>
      </rPr>
      <t xml:space="preserve">  M25 </t>
    </r>
    <r>
      <rPr>
        <sz val="12"/>
        <rFont val="Arial"/>
        <family val="2"/>
      </rPr>
      <t xml:space="preserve">grade with 20mm down size graded crushed stone aggregates including scaffolding, opening, recesses, chamfering, finishing top surfaces if required, vibrating, machine mixing tamping, curing, (excluding centering and shuttering) etc.complete for all elements of concrete  as per the specifications, drawing and instruction of Engineer-in-charge (excluding cost of reinforcement)  </t>
    </r>
  </si>
  <si>
    <t>a)</t>
  </si>
  <si>
    <t>In Foundation and upto Plinth/ Finished floor level (FFL)</t>
  </si>
  <si>
    <t xml:space="preserve">Above Plinth/ Finished floor level (FFL) upto 3.00 mtr. height </t>
  </si>
  <si>
    <r>
      <t xml:space="preserve">Providing &amp; laying Reinforced cement concrete of grade </t>
    </r>
    <r>
      <rPr>
        <b/>
        <sz val="12"/>
        <rFont val="Arial"/>
        <family val="2"/>
      </rPr>
      <t>M-25</t>
    </r>
    <r>
      <rPr>
        <sz val="12"/>
        <rFont val="Arial"/>
        <family val="2"/>
      </rPr>
      <t xml:space="preserve"> using</t>
    </r>
    <r>
      <rPr>
        <b/>
        <sz val="12"/>
        <rFont val="Arial"/>
        <family val="2"/>
      </rPr>
      <t xml:space="preserve"> Ready Mix Concrete</t>
    </r>
    <r>
      <rPr>
        <sz val="12"/>
        <rFont val="Arial"/>
        <family val="2"/>
      </rPr>
      <t xml:space="preserve"> from mechanized and computerized concrete batch mix plant including design mix concrete in rotary drum mixer mounted on truck, pouring the same at work site by pumping including scaffolding, vibrating, tamping, curing (excluding cost of centering &amp; shuttering and reinforcement) etc for all elements of concrete @ at all height &amp; depth including admixtures, all labour materials, plants &amp; equipments as per the instructions of Engineer-in-charge (Concrete shall be finished to the true line, level &amp; as per tolerances required.). Addition of fly ash shall not be allowed. </t>
    </r>
    <r>
      <rPr>
        <b/>
        <sz val="12"/>
        <rFont val="Arial"/>
        <family val="2"/>
      </rPr>
      <t>Minimum cement consumption shall be 370 kg./cum</t>
    </r>
  </si>
  <si>
    <t>a.</t>
  </si>
  <si>
    <t xml:space="preserve">Mild Steel Reinforcement conforming to IS-432. </t>
  </si>
  <si>
    <t>b.</t>
  </si>
  <si>
    <r>
      <t>High Yield Deformed Bar Reinforcement  conforming to IS-1139 or Cold Twisted bar, TOR steel / TMT / or Equivalent) Reinforcement conforming to IS-1786</t>
    </r>
    <r>
      <rPr>
        <b/>
        <sz val="12"/>
        <color indexed="10"/>
        <rFont val="Arial"/>
        <family val="2"/>
      </rPr>
      <t xml:space="preserve"> - Grade of Reinforcement Steel shall be- Fe500D            </t>
    </r>
  </si>
  <si>
    <t>In Foundation and upto Finished floor level (FFL)</t>
  </si>
  <si>
    <t>SQM</t>
  </si>
  <si>
    <t>LIT</t>
  </si>
  <si>
    <t>Note :</t>
  </si>
  <si>
    <t>Height of staging for slab / beam will be upto 6.0mtr. &amp; in this case, item of extra for false staging will not be applicable.</t>
  </si>
  <si>
    <t xml:space="preserve">  C) </t>
  </si>
  <si>
    <t>MASONRY WORK:</t>
  </si>
  <si>
    <r>
      <rPr>
        <b/>
        <sz val="12"/>
        <rFont val="Arial"/>
        <family val="2"/>
      </rPr>
      <t>Note</t>
    </r>
    <r>
      <rPr>
        <sz val="12"/>
        <rFont val="Arial"/>
        <family val="2"/>
      </rPr>
      <t>: Holes for pockets in the brick work for rain water pipes and other pipe shall be kept or the pipes shall be provided at the  time of raising of masonry. Nothing shall be paid extra for the same.</t>
    </r>
  </si>
  <si>
    <r>
      <t xml:space="preserve">Providing and constructing brick masonry in CM 1:6 (1 Cement and 6 Coarse sand) at all level &amp; depth with approved brick  having minimum crushing strength of </t>
    </r>
    <r>
      <rPr>
        <b/>
        <sz val="12"/>
        <rFont val="Arial"/>
        <family val="2"/>
      </rPr>
      <t xml:space="preserve"> 35 KG / Sqcm.</t>
    </r>
    <r>
      <rPr>
        <sz val="12"/>
        <rFont val="Arial"/>
        <family val="2"/>
      </rPr>
      <t xml:space="preserve"> including scaffolding, racking out joints, curing, watering etc., comp.</t>
    </r>
    <r>
      <rPr>
        <b/>
        <sz val="12"/>
        <rFont val="Arial"/>
        <family val="2"/>
      </rPr>
      <t xml:space="preserve"> </t>
    </r>
    <r>
      <rPr>
        <sz val="12"/>
        <rFont val="Arial"/>
        <family val="2"/>
      </rPr>
      <t>(for walls, steps, chambers, drain, pillar, column, butresses, parapet, galabid,  etc.)</t>
    </r>
  </si>
  <si>
    <r>
      <t xml:space="preserve">Providing and constructing 115mm thick partition wall and  parapet at all height in cement  mortar 1:4 (1 part of cement and four part of sand) including scaffolding, racking out joints, reinforcement of </t>
    </r>
    <r>
      <rPr>
        <b/>
        <sz val="12"/>
        <rFont val="Arial"/>
        <family val="2"/>
      </rPr>
      <t xml:space="preserve">2 Nos. 8mm </t>
    </r>
    <r>
      <rPr>
        <sz val="12"/>
        <rFont val="Arial"/>
        <family val="2"/>
      </rPr>
      <t xml:space="preserve">dia bar at  every </t>
    </r>
    <r>
      <rPr>
        <b/>
        <sz val="12"/>
        <rFont val="Arial"/>
        <family val="2"/>
      </rPr>
      <t>4th layer</t>
    </r>
    <r>
      <rPr>
        <sz val="12"/>
        <rFont val="Arial"/>
        <family val="2"/>
      </rPr>
      <t xml:space="preserve"> and watering etc. complete as directed. (steel shall be payable separately as per relevant item)</t>
    </r>
  </si>
  <si>
    <t>ALTERNATE ITEM:</t>
  </si>
  <si>
    <t xml:space="preserve">  D) </t>
  </si>
  <si>
    <t>FINISHING:</t>
  </si>
  <si>
    <t xml:space="preserve">NOTES : </t>
  </si>
  <si>
    <t>i)</t>
  </si>
  <si>
    <t xml:space="preserve">Rate shall allow for surface line and groves, watta, offset jams, watta, drip mould etc., complete as per architects instructions. Provision shall be made for electrical conduits and boxes in the  plaster to be finished properly after conducting work is complete. </t>
  </si>
  <si>
    <t>Only single measurement will  be paid for all kind  of painting  works. No additional factor will be considered  for numbers  of coats applied  and roughness of the surface.</t>
  </si>
  <si>
    <t xml:space="preserve">Providing and  applying 6mm  thick smooth cement finish plaster in C.M.1:4 (one cement, four fine sand) to ceiling, pattas, on RCC surfaces including scaffolding, curing, finishing  smooth etc. complete at all levels as directed.           </t>
  </si>
  <si>
    <r>
      <t xml:space="preserve">Providing and applying </t>
    </r>
    <r>
      <rPr>
        <b/>
        <sz val="12"/>
        <color indexed="8"/>
        <rFont val="Arial"/>
        <family val="2"/>
      </rPr>
      <t xml:space="preserve">12mm thick smooth cement MALA plaster </t>
    </r>
    <r>
      <rPr>
        <sz val="12"/>
        <rFont val="Arial"/>
        <family val="2"/>
      </rPr>
      <t xml:space="preserve">at all heights and below plinth in CM 1:6 to walls, beams, column, drain, bends, moulds, grooves, pattas and drip course to all brick and RCC surfaces including raking joints, scaffolding, curing finishing smooth. The plaster shall be rubbed with "Iron Plate" till the surface shows cement paste in line level complete as directed.                              </t>
    </r>
  </si>
  <si>
    <r>
      <t xml:space="preserve">Providing and laying 18mm thick smooth cement MALA plaster  in two coats 1 base coat  of 12mm iwth CM 1:6  with rough finishing and second layer 6mm thick in CM1:4 with fine sand in cement finish (Finish with steel trowel) including making &amp; finishing electrical conduct zari &amp; lighting box grouting including </t>
    </r>
    <r>
      <rPr>
        <b/>
        <sz val="12"/>
        <rFont val="Arial"/>
        <family val="2"/>
      </rPr>
      <t xml:space="preserve">providing &amp; adding liquid water proofing admixture of "conplast X 4211c of fosroc or approved equivalent of "sika" make as per manufacturer's </t>
    </r>
    <r>
      <rPr>
        <sz val="12"/>
        <rFont val="Arial"/>
        <family val="2"/>
      </rPr>
      <t>specification,  scaffolding, curing, making grooves forming pattas and drip moulds . Heights up to 11.0 mt and  etc complete  as per given technical specifications instructed by Engineer In Charge.</t>
    </r>
  </si>
  <si>
    <r>
      <t>Providing and applying 18 mm thick sand faced cement plaster at all heights in two layers; first layer of 12 mm with CM 1:6 and second layer 6 mm thick with CM 1:4</t>
    </r>
    <r>
      <rPr>
        <sz val="12"/>
        <color indexed="12"/>
        <rFont val="Arial"/>
        <family val="2"/>
      </rPr>
      <t xml:space="preserve"> </t>
    </r>
    <r>
      <rPr>
        <sz val="12"/>
        <rFont val="Arial"/>
        <family val="2"/>
      </rPr>
      <t xml:space="preserve">rough finished with using sponge, on all types of concrete/brick surfaces, including </t>
    </r>
    <r>
      <rPr>
        <b/>
        <sz val="12"/>
        <rFont val="Arial"/>
        <family val="2"/>
      </rPr>
      <t>providing &amp; adding liquid water proofing admixture of "conplast X4211c of fosroc or approved equivalent of "sika" make as per manufacturer's specification</t>
    </r>
    <r>
      <rPr>
        <sz val="12"/>
        <rFont val="Arial"/>
        <family val="2"/>
      </rPr>
      <t>, making grooves,  as per detail including scaffolding, curing etc. complete.</t>
    </r>
  </si>
  <si>
    <r>
      <t xml:space="preserve">Providing and applying three or more coats Acrylic Premium Emulsion paint of  "Asian or Berger" make, and of approved colour and shade one coat of primer, brooming down and cleaning the surfaces, finishing of holes and depressions  including scaffolding and staging of all levels with  all labour and material etc. complete at all levels. </t>
    </r>
    <r>
      <rPr>
        <b/>
        <sz val="12"/>
        <rFont val="Arial"/>
        <family val="2"/>
      </rPr>
      <t xml:space="preserve">Guarantee must be given for at least 6-8 years.            </t>
    </r>
  </si>
  <si>
    <r>
      <t xml:space="preserve">Providing and applying three or more coats, of "APEX ULTIMA (WEATHER PROOF) EXTERIOR PAINT" (Asian paint make) of approved shade to give good and even shade over plaster, brick surfaces at all levels as per instructions of the engineers-in-charge including a coat of primer scaffolding, cleaning, washing the surface etc. complete at all levels. </t>
    </r>
    <r>
      <rPr>
        <b/>
        <sz val="12"/>
        <rFont val="Arial"/>
        <family val="2"/>
      </rPr>
      <t xml:space="preserve">Guarantee must be given for at least 6-8 years. </t>
    </r>
  </si>
  <si>
    <t>RMT</t>
  </si>
  <si>
    <r>
      <t xml:space="preserve">Providing and applying Texture Paint with a finish as per approved sample on </t>
    </r>
    <r>
      <rPr>
        <b/>
        <sz val="12"/>
        <rFont val="Arial"/>
        <family val="2"/>
      </rPr>
      <t>interior/External</t>
    </r>
    <r>
      <rPr>
        <sz val="12"/>
        <rFont val="Arial"/>
        <family val="2"/>
      </rPr>
      <t xml:space="preserve"> wall at all levels i/c coat of sealer and two coats of primer on POP/ prepared leveled surface as per manufacturer's specification by a specialist contractor authorized by the manufacturers, including scaffolding, protection of adjoining surfaces, cleaning etc. complete.</t>
    </r>
  </si>
  <si>
    <r>
      <rPr>
        <b/>
        <sz val="12"/>
        <rFont val="Arial"/>
        <family val="2"/>
      </rPr>
      <t>Stucco(Texture Paint Type-A):</t>
    </r>
    <r>
      <rPr>
        <sz val="12"/>
        <rFont val="Arial"/>
        <family val="2"/>
      </rPr>
      <t xml:space="preserve"> Finish of vapor permeable having a marble effect in three or more coats, finished with a steel trowel and protecting coats of cera wax.</t>
    </r>
  </si>
  <si>
    <r>
      <rPr>
        <b/>
        <sz val="12"/>
        <rFont val="Arial"/>
        <family val="2"/>
      </rPr>
      <t>"Ruff &amp; Tuff Texture paint" of  "Sherwin Williams " or "</t>
    </r>
    <r>
      <rPr>
        <b/>
        <sz val="12"/>
        <color indexed="10"/>
        <rFont val="Arial"/>
        <family val="2"/>
      </rPr>
      <t>Alltek Deco Orient Base</t>
    </r>
    <r>
      <rPr>
        <b/>
        <sz val="12"/>
        <rFont val="Arial"/>
        <family val="2"/>
      </rPr>
      <t xml:space="preserve">"  of NCL Altech make: </t>
    </r>
    <r>
      <rPr>
        <sz val="12"/>
        <rFont val="Arial"/>
        <family val="2"/>
      </rPr>
      <t>Finish of vapor permeable having a Vertical scratch effect in three or more coats, finished with a steel trowel and protecting coats of cera wax.</t>
    </r>
  </si>
  <si>
    <t>PAVIOR:</t>
  </si>
  <si>
    <t>Procurement of white cement  and colour pigment is in scope of contractor.</t>
  </si>
  <si>
    <t xml:space="preserve">Quoted rates includes protecting and cleaning all finished surfaces and also rounding of  corners, edges and junctions of floors with skirting and dado.          </t>
  </si>
  <si>
    <t xml:space="preserve">Basic rate of materials indicated in the items are for quoting only. If material approved with purchase rate higher or lower than basic rate than difference between basic rate &amp; purchase rate shall be payable or recoverable. Difference in taxes etc. shall not be payable.                                                                 </t>
  </si>
  <si>
    <r>
      <t xml:space="preserve">Providing &amp; laying RCC  floor using </t>
    </r>
    <r>
      <rPr>
        <b/>
        <sz val="12"/>
        <rFont val="Arial"/>
        <family val="2"/>
      </rPr>
      <t>M:20 grade</t>
    </r>
    <r>
      <rPr>
        <sz val="12"/>
        <rFont val="Arial"/>
        <family val="2"/>
      </rPr>
      <t xml:space="preserve"> concrete in alternate panels. The panels shall be formed on four side with required MS channel bolted in position for forming the size . MS channel shall have provision of holes for dowel bars if required. The entire mass shall be vibrated  with </t>
    </r>
    <r>
      <rPr>
        <b/>
        <sz val="12"/>
        <rFont val="Arial"/>
        <family val="2"/>
      </rPr>
      <t xml:space="preserve">surface vibrator </t>
    </r>
    <r>
      <rPr>
        <sz val="12"/>
        <rFont val="Arial"/>
        <family val="2"/>
      </rPr>
      <t xml:space="preserve">so as to bring out slurry on top and smooth finished integrally with ride-on- trowel, Curing by ponding etc. complete as per instruction of engineer in charge. Ponding shall be done with cement mortar vata with placing underneath 125 micron polythene sheet. The same shall be deemed to have included in quoted rate. Sand/Soil vata shall not be permitted. </t>
    </r>
  </si>
  <si>
    <t>Note: Steel reinforcement shall be payable  separately as per relevant item specified in the tender, however shuttering shall not be payable separately.</t>
  </si>
  <si>
    <r>
      <t xml:space="preserve">Note: Vibrator shall be used "Flex screed SVE- Surface vibrator" of Aquarius Technologies pvt. Ltd. or equivalent make. For Finishing use Ride-on-trowel, Big Blue glider and Magnesium Bull float of Aquarius Technologies pvt. Ltd. or equivalent make. </t>
    </r>
    <r>
      <rPr>
        <b/>
        <sz val="12"/>
        <color indexed="10"/>
        <rFont val="Arial"/>
        <family val="2"/>
      </rPr>
      <t>Rate of flooring shall be inclusive of above all.</t>
    </r>
  </si>
  <si>
    <t>150 mm thick RCC floor</t>
  </si>
  <si>
    <r>
      <t xml:space="preserve">Extra over item no. 1 above for use of </t>
    </r>
    <r>
      <rPr>
        <b/>
        <sz val="12"/>
        <rFont val="Arial"/>
        <family val="2"/>
      </rPr>
      <t>RCC M-25</t>
    </r>
    <r>
      <rPr>
        <sz val="12"/>
        <rFont val="Arial"/>
        <family val="2"/>
      </rPr>
      <t xml:space="preserve"> grade for Flooring.</t>
    </r>
  </si>
  <si>
    <t>KG</t>
  </si>
  <si>
    <r>
      <t xml:space="preserve">Providing and adding admixture </t>
    </r>
    <r>
      <rPr>
        <b/>
        <sz val="12"/>
        <rFont val="Arial"/>
        <family val="2"/>
      </rPr>
      <t>SP 430 G8</t>
    </r>
    <r>
      <rPr>
        <sz val="12"/>
        <rFont val="Arial"/>
        <family val="2"/>
      </rPr>
      <t xml:space="preserve"> or equivalent of Fosroc make including mixing the concrete and admixture for flooring work thoroughly all complete as per manufacturer's specifications.</t>
    </r>
  </si>
  <si>
    <r>
      <t xml:space="preserve">Providing and applying "non metallic floor hardener using "Nito floor - hardtop" of Fosroc or "CHAPDUR" of sika make hardtop on RCC floor after base concrete has stiffened to the point when light foot traffic leaves an imprint of about 3mm and bleed water should have evaporated. It is applied at the rate of 5 Kg./Sqm of Area as per manufacturer's specification. </t>
    </r>
    <r>
      <rPr>
        <b/>
        <sz val="12"/>
        <rFont val="Arial"/>
        <family val="2"/>
      </rPr>
      <t>Application of hardner shall be done by using topping spreader of Aquarius Technologies Pvt. Ltd or equilvanet make.</t>
    </r>
  </si>
  <si>
    <r>
      <t xml:space="preserve">Providing &amp; fixing a separation membrane of minimum thickness 125 micron Polythene sheet for protecting the </t>
    </r>
    <r>
      <rPr>
        <b/>
        <sz val="12"/>
        <rFont val="Arial"/>
        <family val="2"/>
      </rPr>
      <t>Steel Columns &amp; other structures upto +3.0m level from FFL,</t>
    </r>
    <r>
      <rPr>
        <sz val="12"/>
        <rFont val="Arial"/>
        <family val="2"/>
      </rPr>
      <t xml:space="preserve"> including cutting of plastic sheet as per site measurements, longitudinal and cross laps of minimum 150mm to 200mm. The said laps however, shall not be considered for payment, the same shall be deemed to have included in quoted rate.</t>
    </r>
  </si>
  <si>
    <t>For 18 /20mm thick Marble stone. (basic rate - 1000/- sqm)</t>
  </si>
  <si>
    <t>For 18 /20mm thick black granite. (basic rate - 2000/- sqm)</t>
  </si>
  <si>
    <r>
      <t xml:space="preserve">Providing &amp; Laying of </t>
    </r>
    <r>
      <rPr>
        <b/>
        <sz val="12"/>
        <rFont val="Arial"/>
        <family val="2"/>
      </rPr>
      <t>Skid concreting</t>
    </r>
    <r>
      <rPr>
        <sz val="12"/>
        <rFont val="Arial"/>
        <family val="2"/>
      </rPr>
      <t xml:space="preserve"> of grade M15 and average 50mm thick including cleaning, cement slurry and curing etc. complete as directed.</t>
    </r>
  </si>
  <si>
    <t xml:space="preserve">  F) </t>
  </si>
  <si>
    <t xml:space="preserve">DOOR/ WINDOW  WORK: </t>
  </si>
  <si>
    <r>
      <t xml:space="preserve">Supplying &amp; fixing in position metal fire doors conforming to IS 3614 (part 2), the frame made from Galvanized sheet 1.60 mm thick with the profile of 143mm x 57mm fixed with 1:4 cement sand mortar  at junctions, fully flush double skin shutter min. 46mm thick press formed out of 1.20mm thk. galvanized sheet steel including providing s.s. ball bearing hinge 3mm thk. &amp; painting with 2 coats of zinc phosphate primer &amp; 2 coat of applied polyurethane paint, GI anchore bolts - 6nos. Fire door (90 minutes fire rating ) type FRDI CBRI tested, TAC approved with glass view panel etc complete. </t>
    </r>
    <r>
      <rPr>
        <b/>
        <sz val="12"/>
        <rFont val="Arial"/>
        <family val="2"/>
      </rPr>
      <t>(Shaktimat/ Ajni/ Radiant / JC Infra make)</t>
    </r>
  </si>
  <si>
    <t>The above item includes all the fittings &amp; fixture. Hard ware includes Door closures with door coordinators, S.S Ball Bearing Butt Hinges (101x89x3mm), Double glazed Vision Panel, S.S 'D' handle on the pull side, S.S push plate on the push side,Mortice dead bolt, concealed Automatic door bottom, concealed flush bolt. Door should have the smoke proof seal all around the door. Rate shall include for supply and fix 3mm thick base plates, all joints of frames with provision for anchor bolt fixing to wall / RCC surface, reinforcement pad for fixing of door closers, factor finish, pre-punched cut outs to receive hard- wares and iron mogery, 3 mm thick hinge plates predrilled to recieve hinges for screw mounted fixing.</t>
  </si>
  <si>
    <t>For single shuttered openable door with panic bar on inner side and SS finished handle (20mm dia 300mm long) on outer side with SS tower bolt</t>
  </si>
  <si>
    <t>For double shuttered openable door with SS finished handle (20mm dia 300mm long) on both sides</t>
  </si>
  <si>
    <r>
      <t xml:space="preserve">Supplying &amp; fixing in position metal doors for general purpose confirming to IS 277 , the frame made from Galvanized sheet 1.20 mm thick (18 guage) with the profile of 100mm x 57mm fixed with 1:4 cement sand mortar at the junctions, fully flush double skin shutter min. 46mm thick press formed out of 0.8 mm thk. galvanized sheet steel including providing s.s. ball bearing hinge 3mm thk. &amp; painting with 2 coats of zinc phosphate primer tested with 250 hours of salt sprey &amp; 2 coat of applied  polyurethane paint of 35 micron, GI anchore bolts - 6nos. 1no of door Closer Dorma TS68 with Std Arm open arm, 2 Nos S S- D handle 250 X 19 mm long( PH 1250), 1 no. mortice dead Bolt (CL 3501) with both side key operation cylinder and grooved gasket to all 3 side of the frame Hormann Code 420, attachments for fixing all hardware shutter core filling with Honeycomb insulation framing with extra pressed section for fixing vision panels or louvers if required, all fastenings, fixtures and hardware as per drg., specification, and as approved by Engineer / Owner. No extra payment for fittings &amp; fixture etc complete. </t>
    </r>
    <r>
      <rPr>
        <b/>
        <sz val="12"/>
        <rFont val="Arial"/>
        <family val="2"/>
      </rPr>
      <t>(Shaktimat/ Ajni/ Radiant /JC Infra make)</t>
    </r>
  </si>
  <si>
    <t>NO.</t>
  </si>
  <si>
    <t>MISCELLANEOUS:</t>
  </si>
  <si>
    <t>-do- but for 110mm dia</t>
  </si>
  <si>
    <t>-do- but for 160mm dia</t>
  </si>
  <si>
    <t>-do- but for 200mm dia</t>
  </si>
  <si>
    <t xml:space="preserve">100mm dia.                        </t>
  </si>
  <si>
    <t xml:space="preserve">75mm dia.                             </t>
  </si>
  <si>
    <t xml:space="preserve">50 mm dia.                             </t>
  </si>
  <si>
    <t>50 mm dia.</t>
  </si>
  <si>
    <t>75 mm dia.</t>
  </si>
  <si>
    <t>100 mm dia.</t>
  </si>
  <si>
    <r>
      <t>Providing and fixing ISI mark high density polyethylene</t>
    </r>
    <r>
      <rPr>
        <b/>
        <sz val="12"/>
        <rFont val="Arial"/>
        <family val="2"/>
      </rPr>
      <t xml:space="preserve"> H.D.P.E.</t>
    </r>
    <r>
      <rPr>
        <sz val="12"/>
        <rFont val="Arial"/>
        <family val="2"/>
      </rPr>
      <t xml:space="preserve"> pipe suitable for rising main and gravity pipe line as per ISI 14333/1995 of "Finolex" make or equiavalent of special class and diameter at all level including excavation, lowering and laying in proper gradient, jointing using either butt or electro fusion welding technuques, pipe bedding and refilling the trenches, cutting floors, making hole  in RCC/ Brick work and finishing &amp;  making good after work etc in case of concealed in wall including hydro test etc complete as directed by  engineer in charge.</t>
    </r>
  </si>
  <si>
    <t>150mm dia 6kg/Sqm</t>
  </si>
  <si>
    <t>250mm dia 6kg/Sqm</t>
  </si>
  <si>
    <r>
      <t xml:space="preserve">Providing and injecting chemical emulsion for Pre - Constructional Antitermite (Conforming IS: 6313 part - ii)1971 and creating a chemical  barrier under and around the column pits, wall trenches, basement excavation, top surface of plinth filling, junction of wall and floor, along with external  perimeter of the building and expansion joint, around junction of pipes and conduits with soil/rock etc. all complete works shall be carried out by a licenced contractor as per manufacturers specification by using chemical - </t>
    </r>
    <r>
      <rPr>
        <b/>
        <sz val="12"/>
        <rFont val="Arial"/>
        <family val="2"/>
      </rPr>
      <t>Navigator Chlorpyriphos</t>
    </r>
    <r>
      <rPr>
        <sz val="12"/>
        <rFont val="Arial"/>
        <family val="2"/>
      </rPr>
      <t xml:space="preserve"> (EC 20% with 1% concentration) by spraying hand pump etc. complete as diected and specified. This treatment should be done by specilaised agency approval for which should be obtained from project manager before finliasing the agency. (Plinth area of the building at ground floor only shall be measured &amp; paid). Unit rate shall be inclusive of guarantee of </t>
    </r>
    <r>
      <rPr>
        <b/>
        <sz val="12"/>
        <rFont val="Arial"/>
        <family val="2"/>
      </rPr>
      <t>7 year</t>
    </r>
    <r>
      <rPr>
        <sz val="12"/>
        <rFont val="Arial"/>
        <family val="2"/>
      </rPr>
      <t xml:space="preserve"> and submitting guarantee on stamp paper.</t>
    </r>
  </si>
  <si>
    <t xml:space="preserve">In CM 1:1 with addition of grit and as directed.  </t>
  </si>
  <si>
    <r>
      <t>With readymix anti-shrink grout as per manufacturer's specifications having strength 450kg/cm</t>
    </r>
    <r>
      <rPr>
        <vertAlign val="superscript"/>
        <sz val="12"/>
        <rFont val="Arial"/>
        <family val="2"/>
      </rPr>
      <t>2</t>
    </r>
  </si>
  <si>
    <t>25 x 25 mm expansion joint with Poly sulphide sealant</t>
  </si>
  <si>
    <t>5 X 30 mm groove in floor  with Poly sulphide sealant</t>
  </si>
  <si>
    <t>10 X 30 mm groove in floor  with Poly sulphide sealant</t>
  </si>
  <si>
    <t>10 X 10 mm groove in floor  with Poly sulphide sealant</t>
  </si>
  <si>
    <t>KG.</t>
  </si>
  <si>
    <t>16mm dia x 100mm long</t>
  </si>
  <si>
    <t>16mm dia x 150mm long</t>
  </si>
  <si>
    <t>12mm dia x 150mm long</t>
  </si>
  <si>
    <t>12mm dia x 100mm long</t>
  </si>
  <si>
    <t>20mm dia x 100mm long</t>
  </si>
  <si>
    <t>20mm dia x 150mm long</t>
  </si>
  <si>
    <t>8 mm dia.</t>
  </si>
  <si>
    <t>10 mm dia.</t>
  </si>
  <si>
    <t>12 mm dia.</t>
  </si>
  <si>
    <t>16 mm dia.</t>
  </si>
  <si>
    <t>e)</t>
  </si>
  <si>
    <t>20 mm dia.</t>
  </si>
  <si>
    <t>f)</t>
  </si>
  <si>
    <t>25 mm dia.</t>
  </si>
  <si>
    <t xml:space="preserve">PCC                               </t>
  </si>
  <si>
    <t xml:space="preserve">RCC  including reinforcement  cutting                             </t>
  </si>
  <si>
    <t>Bitumen Road with all under layer</t>
  </si>
  <si>
    <t>RCC road with all under layer</t>
  </si>
  <si>
    <t>Rubble soling</t>
  </si>
  <si>
    <t>g)</t>
  </si>
  <si>
    <t>Sand filing</t>
  </si>
  <si>
    <t>Supplying &amp; hire charges for the following (These items are purly used for handling of client's work other than contract awarded work. This should not be used for analysis of non-tender items, if any)</t>
  </si>
  <si>
    <t>Hire Charges for Breaker include removal and Disposal of material outside the Plot Boundary.</t>
  </si>
  <si>
    <t>Providing &amp; supplying water by tanker of 3000 liter  for filling work etc. complete as per instructions of the engineers-in-charge.</t>
  </si>
  <si>
    <t>Hire charges for JCB</t>
  </si>
  <si>
    <t>HRS.</t>
  </si>
  <si>
    <t>Hire charges for breaker</t>
  </si>
  <si>
    <t>Hire charges for Tractor</t>
  </si>
  <si>
    <t>DAY</t>
  </si>
  <si>
    <r>
      <t xml:space="preserve">Supplying, fabricating, erecting 1 mtr. High M.S Pipe railing </t>
    </r>
    <r>
      <rPr>
        <b/>
        <sz val="12"/>
        <rFont val="Arial"/>
        <family val="2"/>
      </rPr>
      <t>at all levels</t>
    </r>
    <r>
      <rPr>
        <sz val="12"/>
        <rFont val="Arial"/>
        <family val="2"/>
      </rPr>
      <t xml:space="preserve"> of flush welded construction with smooth uniform curves and bends of 40 mm N.B medium class M.S Pipe at top &amp; verticals spaced not more than 1.5 mtr. C/C &amp; 25 N.B medium class  M.S Pipe  mid rail, base plate, anchor bolts, 100 x6 mm toe  plate etc. </t>
    </r>
    <r>
      <rPr>
        <b/>
        <sz val="12"/>
        <rFont val="Arial"/>
        <family val="2"/>
      </rPr>
      <t>including painting with two coats of synthetic enamel paint of approved make, quality and shade over a coat of zinc chromate primer</t>
    </r>
    <r>
      <rPr>
        <sz val="12"/>
        <rFont val="Arial"/>
        <family val="2"/>
      </rPr>
      <t xml:space="preserve"> (rate shall include fixing hand rail to steel platform, staircase or concrete members)</t>
    </r>
    <r>
      <rPr>
        <b/>
        <sz val="12"/>
        <rFont val="Arial"/>
        <family val="2"/>
      </rPr>
      <t xml:space="preserve"> Measurement shall be per Rmt of railing &amp; not for individual pipe. supply of all steel is in scope of contractor.</t>
    </r>
  </si>
  <si>
    <t xml:space="preserve">160mm Dia </t>
  </si>
  <si>
    <t>Providing  and constructing chambers / Manholes of  600 x 600 mm clear  size including excavation, backfilling, removal, formwork, reinforcement laying, M-7.5 bed concrete 150mm thick, 230/350mm  thick brick masonry in cement mortar 1:6, 12 mm Plaster in C.M (1:3)  with floating coat of neat cement on inside, outside &amp; top surface, RCC M15 grade  for coping  to receive precast cover/grating/ C.I cover, making necessary channel  into floor with PCC 1:2:4 finished with floating coat of neat cement, (exluding  pre cast cover, grating, angle frame, steel reinforcement) etc. complete.</t>
  </si>
  <si>
    <t>Note: clear depth is depth from bottom of cover to top of floor channel</t>
  </si>
  <si>
    <t xml:space="preserve">Upto 0.75 mtr.  Clear depth </t>
  </si>
  <si>
    <t>Extra for depth beyond 0.75mtr.  and upto 1.5 mtr.</t>
  </si>
  <si>
    <r>
      <t>Providing &amp; fixing factory made Decorative coloured</t>
    </r>
    <r>
      <rPr>
        <b/>
        <sz val="12"/>
        <rFont val="Arial"/>
        <family val="2"/>
      </rPr>
      <t xml:space="preserve"> Rubber Mould- M-35 </t>
    </r>
    <r>
      <rPr>
        <sz val="12"/>
        <rFont val="Arial"/>
        <family val="2"/>
      </rPr>
      <t xml:space="preserve"> "Paver Block" of 80 mm thick of any pattern as approved, laid in line &amp; level  over and including ungraded sand  bed of 50 mm thick  including transporting, loading, unloading, stacking &amp; fixing in position. </t>
    </r>
  </si>
  <si>
    <t>-Do- as above but for 60 mm thick block</t>
  </si>
  <si>
    <t xml:space="preserve">Providing  &amp; fixing  Factory made Kerb stone  using M20 concrete grade including excavation and back filling, transporting, stacking, placing kerb in position, Joint filling with C.M 1:6 etc. complete. In case of embedding kerb stones in PCC, the same shall be paid under relevant item.  </t>
  </si>
  <si>
    <t>size 300 x450 x150 mm thick</t>
  </si>
  <si>
    <t>(Note: Size may vary during detail Engineering)</t>
  </si>
  <si>
    <r>
      <t xml:space="preserve">Providing and laying </t>
    </r>
    <r>
      <rPr>
        <b/>
        <sz val="12"/>
        <rFont val="Arial"/>
        <family val="2"/>
      </rPr>
      <t>M7.5</t>
    </r>
    <r>
      <rPr>
        <sz val="12"/>
        <rFont val="Arial"/>
        <family val="2"/>
      </rPr>
      <t xml:space="preserve"> grade (1:4:8) Plain Cement Concrete with 40mm down size graded  metal for foundation below footings, floor and raft, drain and trenches, including centering, shuttering if required laying, spreading, ramming, consolidating, curing and  finishing top surface rough or smooth as per  instructions of Engineer-in-charge.</t>
    </r>
  </si>
  <si>
    <t xml:space="preserve">STRUCTURAL STEEL WORK: </t>
  </si>
  <si>
    <t>Use approved quality of welding rods of  D &amp; H /Advani-Oerlikon/Esab/ Gee  make.</t>
  </si>
  <si>
    <t>The Contractor is required to make safe arrangement for frequent inspection by Engineer-in-charge or his representative  for fabrication  &amp; erection work.</t>
  </si>
  <si>
    <t>The Contractor shall arrange on his own all plant and equipment, welding sets, tools and tackles, scaffolding, trestles equipments and all other accessories and ancillaries required for carrying out erection without causing any stresses in the members which may cause deformation and permanent damage.</t>
  </si>
  <si>
    <t xml:space="preserve">The Contractor shall strictly follow at all stages of fabrication, transportation and erection of steel structures, raw materials and other tools and tackles, the stipulations contained in Indian Standard Code for safety during erection of structural steel work as per IS: 7205. </t>
  </si>
  <si>
    <r>
      <t xml:space="preserve">L/C for straightening, cutting, cleaning, fabricating, erecting, placing in position and connecting M.S. Strl. work fabricated from rolled steel sections, plates, angles, channels, rounds, flats, RHS etc. in roof trusses, Column, beams, gantry girders, bracings, catwalk for false ceiling, platforms, pipe trestles, stairs, monorails, cleats, protection angles, brackets, hangers, purlins, tie runners, sag rods  with threading, triangular frames for louvers, cable trays, rain water &amp; other utilities pipe supports, ladders with or without cage, canopy, etc. including transport, loading and unloading as and when required, cutting, wastage, welding with welding rods (shop &amp; site) bolting, wherever necessary including cleaning and two coats of </t>
    </r>
    <r>
      <rPr>
        <b/>
        <sz val="12"/>
        <rFont val="Arial"/>
        <family val="2"/>
      </rPr>
      <t xml:space="preserve">epoxy primer </t>
    </r>
    <r>
      <rPr>
        <sz val="12"/>
        <rFont val="Arial"/>
        <family val="2"/>
      </rPr>
      <t xml:space="preserve">and two coats of </t>
    </r>
    <r>
      <rPr>
        <b/>
        <sz val="12"/>
        <rFont val="Arial"/>
        <family val="2"/>
      </rPr>
      <t>epoxy paint</t>
    </r>
    <r>
      <rPr>
        <sz val="12"/>
        <rFont val="Arial"/>
        <family val="2"/>
      </rPr>
      <t xml:space="preserve">  of  Asian or Berger make  etc. complete. (Rate to include cost of bolts, nuts, washers, rolling margins, wastage  etc. For payment, weight shall be worked out by multiplyng length / size of the section as per drawing with standard unit weight as per IS) </t>
    </r>
  </si>
  <si>
    <t>a</t>
  </si>
  <si>
    <t>Supply</t>
  </si>
  <si>
    <t>Fabrication &amp; Installation</t>
  </si>
  <si>
    <r>
      <t xml:space="preserve">Supplying, fabricating, cutting to shape and size, fixing in position M.S. Chequered plates of required thickness at any level with stiffeners if required in  covers for trenches, stair, steps, landing, platforms, floors and similar works etc. complete as per drawings and as directed including bolted / welded joints and connections, grinding etc. including providing &amp; applying two coats of Epoxy Paint over  two coats of </t>
    </r>
    <r>
      <rPr>
        <b/>
        <sz val="12"/>
        <rFont val="Arial"/>
        <family val="2"/>
      </rPr>
      <t xml:space="preserve">epoxy primer. </t>
    </r>
    <r>
      <rPr>
        <sz val="12"/>
        <rFont val="Arial"/>
        <family val="2"/>
      </rPr>
      <t xml:space="preserve">Payment shall be done as per actual measurement  and multiplying with standard co efficient to arrive weight. Rolling margin &amp; wastages shall not be paid. </t>
    </r>
  </si>
  <si>
    <t>-</t>
  </si>
  <si>
    <t>REPAIRING WORK FOR EXISTING FACTORY</t>
  </si>
  <si>
    <r>
      <t xml:space="preserve">Labour charge for hacking / scrapping/ removal of existing </t>
    </r>
    <r>
      <rPr>
        <b/>
        <sz val="12"/>
        <rFont val="Arial"/>
        <family val="2"/>
      </rPr>
      <t>damaged RCC FLOOR</t>
    </r>
    <r>
      <rPr>
        <sz val="12"/>
        <rFont val="Arial"/>
        <family val="2"/>
      </rPr>
      <t xml:space="preserve"> upto 100mm depth, including of removal of waste, rubbish outside the plot boundary by mechanical means upto a lead of 3 km, including loading, unloading and spreading as per instructions of Engineer-in-charge.</t>
    </r>
  </si>
  <si>
    <t xml:space="preserve">Repairing and strengthening of the existing RCC Floor inclusive of marking of damaged areas, chipping off loose and disintegrated  concrete and dispose it to the location as directed, preparing exposed concrete as specified, cleaning the reinforcement with wire brush, chipping hammer, applying anticorrosive coating on old as well as new steel, bond coat on concrete interface, restoring all broken concrete,  providing and welding additional TMT rebar of Fe-500 (if required, payment for the same will be made separately) after throughly sandblasting/sandpapering (as required) the existing rebar to make it rust free surface. The nacessary concreting for flooring shall be done by using  using M:20 grade concrete in alternate panels. The panels shall be formed on four side with required MS channel bolted in position for forming the size . MS channel shall have provision of holes for dowel bars if required. The entire mass shall be vibrated  with surface vibrator so as to bring out slurry on top and smooth finished integrally with ride-on- trowel, Curing by ponding etc. complete as per instruction of engineer in charge. Ponding shall be done with cement mortar vata with placing underneath 125 micron polythene sheet. The same shall be deemed to have included in quoted rate. Sand/Soil vata shall not be permitted. </t>
  </si>
  <si>
    <r>
      <t xml:space="preserve">Labour charges for removing of existing </t>
    </r>
    <r>
      <rPr>
        <b/>
        <sz val="12"/>
        <rFont val="Arial"/>
        <family val="2"/>
      </rPr>
      <t xml:space="preserve">FRP lining of existing building </t>
    </r>
    <r>
      <rPr>
        <sz val="12"/>
        <rFont val="Arial"/>
        <family val="2"/>
      </rPr>
      <t>at all height including scaffolding, safety pre-cautions, lowering down the lining to ground and stacking carefully as per instructions of Engineer-In-Charge. This removed  material is property of client and shall be stored as directed.</t>
    </r>
  </si>
  <si>
    <r>
      <t xml:space="preserve">Providing and fixing </t>
    </r>
    <r>
      <rPr>
        <b/>
        <sz val="12"/>
        <color indexed="8"/>
        <rFont val="Arial"/>
        <family val="2"/>
      </rPr>
      <t xml:space="preserve">1.5mm thick </t>
    </r>
    <r>
      <rPr>
        <b/>
        <sz val="12"/>
        <rFont val="Arial"/>
        <family val="2"/>
      </rPr>
      <t>FRP lining</t>
    </r>
    <r>
      <rPr>
        <sz val="12"/>
        <color indexed="8"/>
        <rFont val="Arial"/>
        <family val="2"/>
      </rPr>
      <t xml:space="preserve"> for inside surface of MS gutter / on the existing FRP lining. (Measurement shall be for developed area of gutter only &amp; boxes/drop ends shall not be measured separately). </t>
    </r>
  </si>
  <si>
    <r>
      <t xml:space="preserve">BILL OF QUANTITIES FOR </t>
    </r>
    <r>
      <rPr>
        <b/>
        <u/>
        <sz val="14"/>
        <rFont val="Arial"/>
        <family val="2"/>
      </rPr>
      <t>FACTORY BUILDING</t>
    </r>
    <r>
      <rPr>
        <b/>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</si>
</sst>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_)"/>
    <numFmt numFmtId="166" formatCode="_(* #,##0_);_(* \(#,##0\);_(* &quot;-&quot;??_);_(@_)"/>
    <numFmt numFmtId="167" formatCode="0.0_)"/>
    <numFmt numFmtId="168" formatCode="0.00_)"/>
    <numFmt numFmtId="169" formatCode="_ * #,##0_ ;_ * \-#,##0_ ;_ * &quot;-&quot;??_ ;_ @_ "/>
  </numFmts>
  <fonts count="15"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b/>
      <u/>
      <sz val="14"/>
      <name val="Arial"/>
      <family val="2"/>
    </font>
    <font>
      <b/>
      <sz val="14"/>
      <name val="Arial"/>
      <family val="2"/>
    </font>
    <font>
      <b/>
      <sz val="12"/>
      <color indexed="10"/>
      <name val="Arial"/>
      <family val="2"/>
    </font>
    <font>
      <b/>
      <sz val="12"/>
      <color indexed="8"/>
      <name val="Arial"/>
      <family val="2"/>
    </font>
    <font>
      <sz val="12"/>
      <color indexed="12"/>
      <name val="Arial"/>
      <family val="2"/>
    </font>
    <font>
      <sz val="12"/>
      <color rgb="FFFF0000"/>
      <name val="Arial"/>
      <family val="2"/>
    </font>
    <font>
      <sz val="12"/>
      <color theme="1"/>
      <name val="Arial"/>
      <family val="2"/>
    </font>
    <font>
      <sz val="12"/>
      <color indexed="8"/>
      <name val="Arial"/>
      <family val="2"/>
    </font>
    <font>
      <vertAlign val="superscript"/>
      <sz val="12"/>
      <name val="Arial"/>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164" fontId="2" fillId="0" borderId="0" applyFont="0" applyFill="0" applyBorder="0" applyAlignment="0" applyProtection="0"/>
    <xf numFmtId="0" fontId="4" fillId="0" borderId="0"/>
    <xf numFmtId="0" fontId="3" fillId="0" borderId="0"/>
    <xf numFmtId="0" fontId="4" fillId="0" borderId="0"/>
    <xf numFmtId="0" fontId="4" fillId="0" borderId="0"/>
    <xf numFmtId="0" fontId="4" fillId="0" borderId="0"/>
  </cellStyleXfs>
  <cellXfs count="227">
    <xf numFmtId="0" fontId="0" fillId="0" borderId="0" xfId="0"/>
    <xf numFmtId="0" fontId="1" fillId="2" borderId="0" xfId="0" applyFont="1" applyFill="1" applyAlignment="1">
      <alignment horizontal="center" vertical="center"/>
    </xf>
    <xf numFmtId="165" fontId="4" fillId="0" borderId="0" xfId="0" applyNumberFormat="1" applyFont="1" applyFill="1"/>
    <xf numFmtId="165" fontId="5" fillId="0" borderId="0" xfId="0" applyNumberFormat="1" applyFont="1" applyFill="1" applyAlignment="1" applyProtection="1">
      <alignment horizontal="justify" wrapText="1"/>
    </xf>
    <xf numFmtId="165" fontId="4" fillId="0" borderId="0" xfId="0" applyNumberFormat="1" applyFont="1" applyFill="1" applyAlignment="1">
      <alignment horizontal="justify" wrapText="1"/>
    </xf>
    <xf numFmtId="165" fontId="4" fillId="0" borderId="0" xfId="1" applyNumberFormat="1" applyFont="1" applyFill="1" applyAlignment="1">
      <alignment horizontal="center" wrapText="1"/>
    </xf>
    <xf numFmtId="164" fontId="4" fillId="0" borderId="0" xfId="1" applyFont="1" applyFill="1" applyAlignment="1">
      <alignment horizontal="right" wrapText="1"/>
    </xf>
    <xf numFmtId="165" fontId="5" fillId="0" borderId="0" xfId="0" applyNumberFormat="1" applyFont="1" applyFill="1" applyProtection="1"/>
    <xf numFmtId="164" fontId="4" fillId="0" borderId="0" xfId="1" applyFont="1" applyFill="1" applyAlignment="1" applyProtection="1">
      <alignment horizontal="right"/>
    </xf>
    <xf numFmtId="165" fontId="4" fillId="0" borderId="0" xfId="0" applyNumberFormat="1" applyFont="1" applyFill="1" applyProtection="1"/>
    <xf numFmtId="165" fontId="5" fillId="0" borderId="0" xfId="1" applyNumberFormat="1" applyFont="1" applyFill="1" applyAlignment="1" applyProtection="1">
      <alignment horizontal="center"/>
    </xf>
    <xf numFmtId="165" fontId="4" fillId="0" borderId="0" xfId="1" applyNumberFormat="1" applyFont="1" applyFill="1" applyAlignment="1" applyProtection="1">
      <alignment horizontal="center"/>
    </xf>
    <xf numFmtId="165" fontId="4" fillId="0" borderId="0" xfId="0" applyNumberFormat="1" applyFont="1" applyFill="1" applyAlignment="1" applyProtection="1">
      <alignment horizontal="center"/>
    </xf>
    <xf numFmtId="165" fontId="5" fillId="0" borderId="1" xfId="0" applyNumberFormat="1" applyFont="1" applyFill="1" applyBorder="1" applyAlignment="1" applyProtection="1"/>
    <xf numFmtId="165" fontId="5" fillId="0" borderId="2" xfId="1" applyNumberFormat="1" applyFont="1" applyFill="1" applyBorder="1" applyAlignment="1" applyProtection="1">
      <alignment horizontal="center"/>
    </xf>
    <xf numFmtId="165" fontId="5" fillId="0" borderId="2" xfId="0" applyNumberFormat="1" applyFont="1" applyFill="1" applyBorder="1" applyAlignment="1" applyProtection="1">
      <alignment horizontal="center"/>
    </xf>
    <xf numFmtId="164" fontId="7" fillId="0" borderId="3" xfId="1" applyFont="1" applyFill="1" applyBorder="1" applyAlignment="1" applyProtection="1">
      <alignment horizontal="right"/>
    </xf>
    <xf numFmtId="165" fontId="5" fillId="0" borderId="0" xfId="0" applyNumberFormat="1" applyFont="1" applyFill="1" applyBorder="1" applyAlignment="1" applyProtection="1"/>
    <xf numFmtId="165" fontId="5" fillId="0" borderId="0" xfId="1" applyNumberFormat="1" applyFont="1" applyFill="1" applyBorder="1" applyAlignment="1" applyProtection="1">
      <alignment horizontal="center"/>
    </xf>
    <xf numFmtId="165" fontId="4" fillId="0" borderId="0" xfId="0" applyNumberFormat="1" applyFont="1" applyFill="1" applyBorder="1" applyAlignment="1" applyProtection="1">
      <alignment horizontal="center"/>
    </xf>
    <xf numFmtId="164" fontId="5" fillId="0" borderId="0" xfId="1" applyFont="1" applyFill="1" applyBorder="1" applyAlignment="1" applyProtection="1">
      <alignment horizontal="right"/>
    </xf>
    <xf numFmtId="164" fontId="4" fillId="0" borderId="0" xfId="1" applyFont="1" applyFill="1" applyAlignment="1" applyProtection="1"/>
    <xf numFmtId="165" fontId="5" fillId="0" borderId="0" xfId="0" applyNumberFormat="1" applyFont="1" applyFill="1" applyBorder="1" applyProtection="1"/>
    <xf numFmtId="164" fontId="5" fillId="0" borderId="0" xfId="1" applyFont="1" applyFill="1" applyBorder="1" applyAlignment="1" applyProtection="1"/>
    <xf numFmtId="165" fontId="4" fillId="0" borderId="0" xfId="1" applyNumberFormat="1" applyFont="1" applyFill="1" applyBorder="1" applyAlignment="1">
      <alignment horizontal="center" vertical="center" wrapText="1"/>
    </xf>
    <xf numFmtId="164" fontId="4" fillId="0" borderId="0" xfId="1" applyFont="1" applyFill="1" applyBorder="1" applyAlignment="1">
      <alignment horizontal="center" vertical="center" wrapText="1"/>
    </xf>
    <xf numFmtId="165" fontId="5" fillId="0" borderId="0" xfId="0" applyNumberFormat="1" applyFont="1" applyFill="1" applyBorder="1" applyAlignment="1" applyProtection="1">
      <alignment horizontal="center"/>
    </xf>
    <xf numFmtId="165" fontId="5" fillId="0" borderId="0" xfId="1" applyNumberFormat="1" applyFont="1" applyFill="1" applyBorder="1" applyAlignment="1" applyProtection="1">
      <alignment horizontal="center" vertical="center"/>
    </xf>
    <xf numFmtId="165" fontId="5" fillId="0" borderId="0" xfId="0" applyNumberFormat="1" applyFont="1" applyFill="1" applyBorder="1" applyAlignment="1" applyProtection="1">
      <alignment horizontal="center" vertical="center"/>
    </xf>
    <xf numFmtId="164" fontId="5" fillId="0" borderId="0" xfId="1" applyFont="1" applyFill="1" applyBorder="1" applyAlignment="1" applyProtection="1">
      <alignment horizontal="center" wrapText="1"/>
    </xf>
    <xf numFmtId="165" fontId="5" fillId="0" borderId="0" xfId="0" applyNumberFormat="1" applyFont="1" applyFill="1" applyAlignment="1" applyProtection="1">
      <alignment horizontal="center" vertical="top"/>
    </xf>
    <xf numFmtId="165" fontId="5" fillId="0" borderId="0" xfId="0" applyNumberFormat="1" applyFont="1" applyFill="1" applyAlignment="1" applyProtection="1">
      <alignment vertical="top"/>
    </xf>
    <xf numFmtId="165" fontId="5" fillId="0" borderId="0" xfId="1" applyNumberFormat="1" applyFont="1" applyFill="1" applyAlignment="1" applyProtection="1">
      <alignment horizontal="center" vertical="top"/>
    </xf>
    <xf numFmtId="165" fontId="4" fillId="0" borderId="0" xfId="0" applyNumberFormat="1" applyFont="1" applyFill="1" applyAlignment="1" applyProtection="1">
      <alignment vertical="top"/>
    </xf>
    <xf numFmtId="165" fontId="4" fillId="0" borderId="0" xfId="1" applyNumberFormat="1" applyFont="1" applyFill="1" applyAlignment="1" applyProtection="1">
      <alignment horizontal="center" vertical="top"/>
    </xf>
    <xf numFmtId="165" fontId="4" fillId="0" borderId="0" xfId="0" applyNumberFormat="1" applyFont="1" applyFill="1" applyAlignment="1" applyProtection="1">
      <alignment horizontal="center" vertical="top" wrapText="1"/>
    </xf>
    <xf numFmtId="165" fontId="4" fillId="0" borderId="0" xfId="0" applyNumberFormat="1" applyFont="1" applyFill="1" applyAlignment="1" applyProtection="1">
      <alignment horizontal="center" vertical="top"/>
    </xf>
    <xf numFmtId="165" fontId="4" fillId="0" borderId="0" xfId="0" quotePrefix="1" applyNumberFormat="1" applyFont="1" applyFill="1" applyAlignment="1" applyProtection="1">
      <alignment horizontal="center" vertical="top"/>
    </xf>
    <xf numFmtId="165" fontId="4" fillId="0" borderId="0" xfId="0" applyNumberFormat="1" applyFont="1" applyFill="1" applyAlignment="1" applyProtection="1">
      <alignment horizontal="left" vertical="top"/>
    </xf>
    <xf numFmtId="165" fontId="4" fillId="0" borderId="0" xfId="0" applyNumberFormat="1" applyFont="1" applyFill="1" applyAlignment="1" applyProtection="1">
      <alignment horizontal="justify" vertical="top" wrapText="1"/>
    </xf>
    <xf numFmtId="166" fontId="4" fillId="0" borderId="0" xfId="1" applyNumberFormat="1" applyFont="1" applyFill="1" applyAlignment="1" applyProtection="1">
      <alignment horizontal="center"/>
    </xf>
    <xf numFmtId="165" fontId="4" fillId="0" borderId="0" xfId="0" quotePrefix="1" applyNumberFormat="1" applyFont="1" applyFill="1" applyAlignment="1" applyProtection="1">
      <alignment horizontal="justify" vertical="top" wrapText="1"/>
    </xf>
    <xf numFmtId="165" fontId="4" fillId="0" borderId="0" xfId="0" quotePrefix="1" applyNumberFormat="1" applyFont="1" applyFill="1" applyAlignment="1" applyProtection="1">
      <alignment horizontal="justify" vertical="center" wrapText="1"/>
    </xf>
    <xf numFmtId="166" fontId="4" fillId="0" borderId="0" xfId="1" applyNumberFormat="1" applyFont="1" applyFill="1" applyAlignment="1" applyProtection="1">
      <alignment horizontal="center" vertical="top"/>
    </xf>
    <xf numFmtId="165" fontId="4" fillId="0" borderId="0" xfId="0" applyNumberFormat="1" applyFont="1" applyFill="1" applyAlignment="1">
      <alignment horizontal="justify" vertical="top" wrapText="1"/>
    </xf>
    <xf numFmtId="165" fontId="4" fillId="0" borderId="0" xfId="0" quotePrefix="1" applyNumberFormat="1" applyFont="1" applyFill="1" applyAlignment="1" applyProtection="1">
      <alignment horizontal="center" vertical="top" wrapText="1"/>
    </xf>
    <xf numFmtId="166" fontId="4" fillId="0" borderId="0" xfId="1" applyNumberFormat="1" applyFont="1" applyFill="1" applyAlignment="1" applyProtection="1">
      <alignment horizontal="right" vertical="top"/>
    </xf>
    <xf numFmtId="165" fontId="4" fillId="0" borderId="0" xfId="1" applyNumberFormat="1" applyFont="1" applyFill="1" applyAlignment="1" applyProtection="1">
      <alignment horizontal="center" vertical="top" wrapText="1"/>
    </xf>
    <xf numFmtId="164" fontId="5" fillId="0" borderId="10" xfId="1" applyFont="1" applyFill="1" applyBorder="1" applyAlignment="1" applyProtection="1">
      <alignment horizontal="right"/>
    </xf>
    <xf numFmtId="165" fontId="5" fillId="0" borderId="0" xfId="0" applyNumberFormat="1" applyFont="1" applyFill="1" applyAlignment="1" applyProtection="1">
      <alignment horizontal="justify" vertical="top" wrapText="1"/>
    </xf>
    <xf numFmtId="165" fontId="5" fillId="0" borderId="0" xfId="1" applyNumberFormat="1" applyFont="1" applyFill="1" applyAlignment="1" applyProtection="1">
      <alignment horizontal="center" vertical="top" wrapText="1"/>
    </xf>
    <xf numFmtId="165" fontId="3" fillId="0" borderId="0" xfId="0" applyNumberFormat="1" applyFont="1" applyFill="1" applyAlignment="1">
      <alignment vertical="top"/>
    </xf>
    <xf numFmtId="165" fontId="4" fillId="0" borderId="0" xfId="0" applyNumberFormat="1" applyFont="1" applyFill="1" applyAlignment="1" applyProtection="1">
      <alignment horizontal="left" vertical="top" wrapText="1"/>
    </xf>
    <xf numFmtId="164" fontId="4" fillId="0" borderId="0" xfId="1" applyFont="1" applyFill="1" applyAlignment="1" applyProtection="1">
      <alignment horizontal="left" wrapText="1"/>
    </xf>
    <xf numFmtId="1" fontId="4" fillId="0" borderId="0" xfId="0" applyNumberFormat="1" applyFont="1" applyFill="1" applyAlignment="1">
      <alignment horizontal="right"/>
    </xf>
    <xf numFmtId="165" fontId="4" fillId="0" borderId="0" xfId="1" applyNumberFormat="1" applyFont="1" applyFill="1" applyAlignment="1" applyProtection="1">
      <alignment horizontal="center" vertical="center"/>
    </xf>
    <xf numFmtId="165" fontId="4" fillId="0" borderId="0" xfId="0" applyNumberFormat="1" applyFont="1" applyFill="1" applyAlignment="1" applyProtection="1">
      <alignment horizontal="center" vertical="center" wrapText="1"/>
    </xf>
    <xf numFmtId="165" fontId="4" fillId="0" borderId="0" xfId="0" applyNumberFormat="1" applyFont="1" applyFill="1" applyAlignment="1" applyProtection="1">
      <alignment horizontal="justify" vertical="center" wrapText="1"/>
    </xf>
    <xf numFmtId="165" fontId="4" fillId="0" borderId="0" xfId="0" applyNumberFormat="1" applyFont="1" applyFill="1" applyAlignment="1">
      <alignment vertical="center"/>
    </xf>
    <xf numFmtId="164" fontId="4" fillId="0" borderId="0" xfId="1" applyFont="1" applyFill="1" applyAlignment="1" applyProtection="1">
      <alignment horizontal="right" vertical="top"/>
    </xf>
    <xf numFmtId="166" fontId="4" fillId="0" borderId="0" xfId="1" applyNumberFormat="1" applyFont="1" applyFill="1" applyAlignment="1" applyProtection="1">
      <alignment horizontal="center" vertical="center"/>
    </xf>
    <xf numFmtId="165" fontId="4" fillId="0" borderId="0" xfId="0" applyNumberFormat="1" applyFont="1" applyFill="1" applyAlignment="1" applyProtection="1">
      <alignment horizontal="center" vertical="center"/>
    </xf>
    <xf numFmtId="164" fontId="4" fillId="0" borderId="0" xfId="1" applyFont="1" applyFill="1" applyAlignment="1" applyProtection="1">
      <alignment horizontal="right" vertical="center"/>
    </xf>
    <xf numFmtId="165" fontId="4" fillId="0" borderId="0" xfId="1" quotePrefix="1" applyNumberFormat="1" applyFont="1" applyFill="1" applyAlignment="1" applyProtection="1">
      <alignment horizontal="center" vertical="top"/>
    </xf>
    <xf numFmtId="0" fontId="4" fillId="0" borderId="0" xfId="0" applyFont="1" applyFill="1" applyAlignment="1">
      <alignment horizontal="justify" vertical="center" wrapText="1"/>
    </xf>
    <xf numFmtId="166" fontId="5" fillId="0" borderId="0" xfId="1" applyNumberFormat="1" applyFont="1" applyFill="1" applyAlignment="1" applyProtection="1">
      <alignment horizontal="justify" vertical="top" wrapText="1"/>
    </xf>
    <xf numFmtId="167" fontId="4" fillId="0" borderId="0" xfId="0" applyNumberFormat="1" applyFont="1" applyFill="1" applyAlignment="1">
      <alignment horizontal="justify" vertical="top" wrapText="1"/>
    </xf>
    <xf numFmtId="166" fontId="4" fillId="0" borderId="0" xfId="1" applyNumberFormat="1" applyFont="1" applyFill="1" applyAlignment="1" applyProtection="1">
      <alignment horizontal="justify" vertical="top" wrapText="1"/>
    </xf>
    <xf numFmtId="165" fontId="5" fillId="0" borderId="0" xfId="1" applyNumberFormat="1" applyFont="1" applyFill="1" applyAlignment="1" applyProtection="1">
      <alignment vertical="top"/>
    </xf>
    <xf numFmtId="164" fontId="5" fillId="0" borderId="10" xfId="1" applyFont="1" applyFill="1" applyBorder="1" applyAlignment="1" applyProtection="1">
      <alignment horizontal="right" vertical="top"/>
    </xf>
    <xf numFmtId="165" fontId="4" fillId="0" borderId="0" xfId="1" applyNumberFormat="1" applyFont="1" applyFill="1" applyBorder="1" applyAlignment="1">
      <alignment horizontal="center" vertical="top" wrapText="1"/>
    </xf>
    <xf numFmtId="165" fontId="4" fillId="0" borderId="0" xfId="3" applyNumberFormat="1" applyFont="1" applyFill="1" applyBorder="1" applyAlignment="1">
      <alignment horizontal="justify" vertical="top" wrapText="1"/>
    </xf>
    <xf numFmtId="165" fontId="4" fillId="0" borderId="0" xfId="0" applyNumberFormat="1" applyFont="1" applyFill="1" applyAlignment="1">
      <alignment vertical="top"/>
    </xf>
    <xf numFmtId="0" fontId="5" fillId="0" borderId="0" xfId="0" applyFont="1" applyFill="1" applyAlignment="1">
      <alignment horizontal="justify" vertical="top" wrapText="1"/>
    </xf>
    <xf numFmtId="1" fontId="5" fillId="0" borderId="0" xfId="0" applyNumberFormat="1" applyFont="1" applyFill="1" applyAlignment="1">
      <alignment horizontal="center" wrapText="1"/>
    </xf>
    <xf numFmtId="0" fontId="4" fillId="0" borderId="0" xfId="0" applyFont="1" applyFill="1" applyAlignment="1">
      <alignment horizontal="justify" vertical="top" wrapText="1"/>
    </xf>
    <xf numFmtId="1" fontId="4" fillId="0" borderId="0" xfId="0" applyNumberFormat="1" applyFont="1" applyFill="1" applyAlignment="1">
      <alignment horizontal="center"/>
    </xf>
    <xf numFmtId="0" fontId="4" fillId="0" borderId="0" xfId="2" applyNumberFormat="1" applyFont="1" applyFill="1" applyAlignment="1" applyProtection="1">
      <alignment horizontal="justify" vertical="top" wrapText="1"/>
    </xf>
    <xf numFmtId="1" fontId="4" fillId="0" borderId="0" xfId="0" applyNumberFormat="1" applyFont="1" applyFill="1" applyAlignment="1">
      <alignment horizontal="center" vertical="top"/>
    </xf>
    <xf numFmtId="166" fontId="4" fillId="0" borderId="0" xfId="1" applyNumberFormat="1" applyFont="1" applyFill="1" applyBorder="1" applyAlignment="1" applyProtection="1">
      <alignment horizontal="center"/>
    </xf>
    <xf numFmtId="165" fontId="4" fillId="0" borderId="0" xfId="0" applyNumberFormat="1" applyFont="1" applyFill="1" applyBorder="1" applyAlignment="1">
      <alignment horizontal="justify" vertical="top" wrapText="1"/>
    </xf>
    <xf numFmtId="166" fontId="11"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165" fontId="4" fillId="0" borderId="0" xfId="0" applyNumberFormat="1" applyFont="1" applyFill="1" applyBorder="1" applyAlignment="1">
      <alignment horizontal="justify" vertical="top"/>
    </xf>
    <xf numFmtId="165" fontId="4" fillId="0" borderId="0" xfId="1" applyNumberFormat="1" applyFont="1" applyFill="1" applyBorder="1" applyAlignment="1">
      <alignment horizontal="center" vertical="top"/>
    </xf>
    <xf numFmtId="165" fontId="5" fillId="0" borderId="0" xfId="0" applyNumberFormat="1" applyFont="1" applyFill="1" applyAlignment="1" applyProtection="1">
      <alignment horizontal="center" vertical="top" wrapText="1"/>
    </xf>
    <xf numFmtId="165" fontId="4" fillId="0" borderId="0" xfId="0" applyNumberFormat="1" applyFont="1" applyFill="1" applyAlignment="1" applyProtection="1">
      <alignment horizontal="justify" vertical="center" wrapText="1" readingOrder="1"/>
    </xf>
    <xf numFmtId="165" fontId="4" fillId="0" borderId="0" xfId="1" applyNumberFormat="1" applyFont="1" applyFill="1" applyAlignment="1" applyProtection="1">
      <alignment horizontal="center" vertical="center" wrapText="1"/>
    </xf>
    <xf numFmtId="165" fontId="4" fillId="0" borderId="0" xfId="1" applyNumberFormat="1" applyFont="1" applyFill="1" applyAlignment="1" applyProtection="1">
      <alignment horizontal="center" vertical="center" wrapText="1" readingOrder="1"/>
    </xf>
    <xf numFmtId="165" fontId="4" fillId="0" borderId="0" xfId="0" applyNumberFormat="1" applyFont="1" applyFill="1" applyAlignment="1"/>
    <xf numFmtId="165" fontId="3" fillId="0" borderId="0" xfId="0" applyNumberFormat="1" applyFont="1" applyFill="1" applyAlignment="1" applyProtection="1">
      <alignment horizontal="center" vertical="top" wrapText="1"/>
    </xf>
    <xf numFmtId="166" fontId="4" fillId="0" borderId="0" xfId="1" applyNumberFormat="1" applyFont="1" applyFill="1" applyAlignment="1" applyProtection="1">
      <alignment horizontal="right"/>
    </xf>
    <xf numFmtId="165" fontId="3" fillId="0" borderId="0" xfId="0" applyNumberFormat="1" applyFont="1" applyFill="1" applyAlignment="1" applyProtection="1">
      <alignment horizontal="center"/>
    </xf>
    <xf numFmtId="165" fontId="4" fillId="0" borderId="0" xfId="0" applyNumberFormat="1" applyFont="1" applyFill="1" applyBorder="1" applyAlignment="1" applyProtection="1">
      <alignment horizontal="justify" vertical="top" wrapText="1"/>
    </xf>
    <xf numFmtId="165" fontId="4" fillId="0" borderId="0" xfId="0" applyNumberFormat="1" applyFont="1" applyFill="1" applyAlignment="1" applyProtection="1">
      <alignment horizontal="right" vertical="top"/>
    </xf>
    <xf numFmtId="0" fontId="4" fillId="0" borderId="0" xfId="0" applyFont="1" applyFill="1" applyAlignment="1">
      <alignment horizontal="center"/>
    </xf>
    <xf numFmtId="1" fontId="4" fillId="0" borderId="0" xfId="2" applyNumberFormat="1" applyFill="1" applyAlignment="1">
      <alignment horizontal="center"/>
    </xf>
    <xf numFmtId="0" fontId="0" fillId="0" borderId="0" xfId="0" applyFill="1" applyAlignment="1">
      <alignment horizontal="justify" vertical="top" wrapText="1"/>
    </xf>
    <xf numFmtId="1" fontId="0" fillId="0" borderId="0" xfId="0" applyNumberFormat="1" applyFill="1" applyAlignment="1">
      <alignment horizontal="center"/>
    </xf>
    <xf numFmtId="165" fontId="13" fillId="0" borderId="0" xfId="1" applyNumberFormat="1" applyFont="1" applyFill="1" applyAlignment="1" applyProtection="1">
      <alignment horizontal="center"/>
    </xf>
    <xf numFmtId="165" fontId="4" fillId="0" borderId="0" xfId="0" applyNumberFormat="1" applyFont="1" applyFill="1" applyBorder="1" applyAlignment="1">
      <alignment horizontal="justify" vertical="top" wrapText="1" readingOrder="1"/>
    </xf>
    <xf numFmtId="165" fontId="4" fillId="0" borderId="0" xfId="1" applyNumberFormat="1" applyFont="1" applyFill="1" applyAlignment="1">
      <alignment horizontal="center" vertical="top" wrapText="1"/>
    </xf>
    <xf numFmtId="0" fontId="5" fillId="0" borderId="0" xfId="0" applyFont="1" applyFill="1" applyAlignment="1">
      <alignment vertical="top"/>
    </xf>
    <xf numFmtId="166" fontId="5" fillId="0" borderId="0" xfId="1" applyNumberFormat="1" applyFont="1" applyFill="1" applyAlignment="1" applyProtection="1">
      <alignment horizontal="right" vertical="top"/>
    </xf>
    <xf numFmtId="166" fontId="5" fillId="0" borderId="0" xfId="1" applyNumberFormat="1" applyFont="1" applyFill="1" applyAlignment="1" applyProtection="1">
      <alignment vertical="top"/>
    </xf>
    <xf numFmtId="166" fontId="4" fillId="0" borderId="0" xfId="1" applyNumberFormat="1" applyFont="1" applyFill="1" applyAlignment="1" applyProtection="1">
      <alignment horizontal="right" wrapText="1"/>
    </xf>
    <xf numFmtId="166" fontId="4" fillId="0" borderId="0" xfId="1" applyNumberFormat="1" applyFont="1" applyFill="1" applyAlignment="1" applyProtection="1">
      <alignment horizontal="center" wrapText="1"/>
    </xf>
    <xf numFmtId="0" fontId="5" fillId="0" borderId="0" xfId="0" applyFont="1" applyFill="1" applyAlignment="1">
      <alignment horizontal="justify" vertical="center" wrapText="1"/>
    </xf>
    <xf numFmtId="166" fontId="4" fillId="0" borderId="0" xfId="1" applyNumberFormat="1" applyFont="1" applyFill="1" applyAlignment="1">
      <alignment horizontal="center"/>
    </xf>
    <xf numFmtId="0" fontId="4" fillId="0" borderId="0" xfId="4" applyFill="1" applyAlignment="1">
      <alignment horizontal="justify" vertical="center" wrapText="1"/>
    </xf>
    <xf numFmtId="166" fontId="0" fillId="0" borderId="0" xfId="1" applyNumberFormat="1" applyFont="1" applyFill="1" applyAlignment="1" applyProtection="1">
      <alignment horizontal="right"/>
    </xf>
    <xf numFmtId="166" fontId="4" fillId="0" borderId="0" xfId="1" applyNumberFormat="1" applyFont="1" applyFill="1" applyAlignment="1" applyProtection="1">
      <alignment horizontal="right" vertical="center"/>
    </xf>
    <xf numFmtId="0" fontId="4" fillId="0" borderId="0" xfId="0" quotePrefix="1" applyFont="1" applyFill="1" applyAlignment="1">
      <alignment horizontal="justify" vertical="top" wrapText="1"/>
    </xf>
    <xf numFmtId="166" fontId="4" fillId="0" borderId="0" xfId="1" applyNumberFormat="1" applyFont="1" applyFill="1" applyAlignment="1" applyProtection="1">
      <alignment horizontal="right" vertical="center" wrapText="1"/>
    </xf>
    <xf numFmtId="166" fontId="4" fillId="0" borderId="0" xfId="1" applyNumberFormat="1" applyFont="1" applyFill="1" applyAlignment="1" applyProtection="1">
      <alignment horizontal="center" vertical="center" wrapText="1"/>
    </xf>
    <xf numFmtId="166" fontId="4" fillId="0" borderId="0" xfId="1" applyNumberFormat="1" applyFont="1" applyFill="1" applyAlignment="1" applyProtection="1">
      <alignment vertical="top"/>
    </xf>
    <xf numFmtId="166" fontId="5" fillId="0" borderId="0" xfId="1" applyNumberFormat="1" applyFont="1" applyFill="1" applyAlignment="1" applyProtection="1">
      <alignment horizontal="center" vertical="top"/>
    </xf>
    <xf numFmtId="165" fontId="4" fillId="0" borderId="0" xfId="0" applyNumberFormat="1" applyFont="1" applyFill="1" applyAlignment="1" applyProtection="1">
      <alignment horizontal="center" wrapText="1"/>
    </xf>
    <xf numFmtId="165" fontId="4" fillId="0" borderId="0" xfId="0" quotePrefix="1" applyNumberFormat="1" applyFont="1" applyFill="1" applyAlignment="1">
      <alignment horizontal="justify" vertical="center" wrapText="1"/>
    </xf>
    <xf numFmtId="165" fontId="13" fillId="0" borderId="0" xfId="1" applyNumberFormat="1" applyFont="1" applyFill="1" applyAlignment="1" applyProtection="1">
      <alignment horizontal="center" wrapText="1"/>
    </xf>
    <xf numFmtId="165" fontId="4" fillId="0" borderId="0" xfId="0" quotePrefix="1" applyNumberFormat="1" applyFont="1" applyFill="1"/>
    <xf numFmtId="166" fontId="4" fillId="0" borderId="0" xfId="1" applyNumberFormat="1" applyFont="1" applyFill="1" applyAlignment="1">
      <alignment horizontal="center" wrapText="1"/>
    </xf>
    <xf numFmtId="166" fontId="4" fillId="0" borderId="0" xfId="1" applyNumberFormat="1" applyFont="1" applyFill="1" applyAlignment="1">
      <alignment horizontal="center" vertical="top" wrapText="1"/>
    </xf>
    <xf numFmtId="165" fontId="4" fillId="0" borderId="0" xfId="0" applyNumberFormat="1" applyFont="1" applyFill="1" applyAlignment="1">
      <alignment horizontal="justify" vertical="center" wrapText="1"/>
    </xf>
    <xf numFmtId="166" fontId="4" fillId="0" borderId="0" xfId="1" applyNumberFormat="1" applyFont="1" applyFill="1" applyAlignment="1" applyProtection="1"/>
    <xf numFmtId="165" fontId="4" fillId="0" borderId="0" xfId="0" quotePrefix="1" applyNumberFormat="1" applyFont="1" applyFill="1" applyAlignment="1">
      <alignment horizontal="justify" vertical="top" wrapText="1"/>
    </xf>
    <xf numFmtId="167" fontId="4" fillId="0" borderId="0" xfId="1" applyNumberFormat="1" applyFont="1" applyFill="1" applyAlignment="1" applyProtection="1">
      <alignment horizontal="center" vertical="top"/>
    </xf>
    <xf numFmtId="166" fontId="4" fillId="0" borderId="0" xfId="1" applyNumberFormat="1" applyFont="1" applyFill="1" applyAlignment="1">
      <alignment horizontal="center" vertical="center"/>
    </xf>
    <xf numFmtId="165" fontId="5" fillId="0" borderId="0" xfId="0" applyNumberFormat="1" applyFont="1" applyFill="1" applyAlignment="1" applyProtection="1">
      <alignment horizontal="center" vertical="center" wrapText="1" readingOrder="1"/>
    </xf>
    <xf numFmtId="165" fontId="4" fillId="0" borderId="0" xfId="1" applyNumberFormat="1" applyFont="1" applyFill="1" applyAlignment="1">
      <alignment horizontal="center" vertical="center" wrapText="1"/>
    </xf>
    <xf numFmtId="166" fontId="4" fillId="0" borderId="0" xfId="1" applyNumberFormat="1" applyFont="1" applyFill="1" applyAlignment="1">
      <alignment horizontal="justify" vertical="center" wrapText="1"/>
    </xf>
    <xf numFmtId="165" fontId="4" fillId="0" borderId="0" xfId="5" applyNumberFormat="1" applyFont="1" applyFill="1" applyAlignment="1" applyProtection="1">
      <alignment horizontal="justify" vertical="top" wrapText="1"/>
    </xf>
    <xf numFmtId="166" fontId="4" fillId="0" borderId="0" xfId="1" applyNumberFormat="1" applyFont="1" applyFill="1" applyAlignment="1">
      <alignment horizontal="center" vertical="top"/>
    </xf>
    <xf numFmtId="165" fontId="4" fillId="0" borderId="0" xfId="0" applyNumberFormat="1" applyFont="1" applyFill="1" applyBorder="1" applyAlignment="1">
      <alignment horizontal="justify" vertical="center" wrapText="1"/>
    </xf>
    <xf numFmtId="165" fontId="4" fillId="0" borderId="0" xfId="1" applyNumberFormat="1" applyFont="1" applyFill="1" applyAlignment="1">
      <alignment horizontal="center" vertical="top"/>
    </xf>
    <xf numFmtId="165" fontId="4" fillId="0" borderId="0" xfId="0" applyNumberFormat="1" applyFont="1" applyFill="1" applyAlignment="1">
      <alignment horizontal="center" vertical="top"/>
    </xf>
    <xf numFmtId="0" fontId="4" fillId="0" borderId="0" xfId="0" applyFont="1" applyFill="1" applyAlignment="1" applyProtection="1">
      <alignment horizontal="justify" vertical="top" wrapText="1"/>
    </xf>
    <xf numFmtId="0" fontId="4" fillId="0" borderId="0" xfId="0" applyFont="1" applyFill="1" applyAlignment="1" applyProtection="1">
      <alignment horizontal="center"/>
    </xf>
    <xf numFmtId="0" fontId="5" fillId="0" borderId="0" xfId="0" applyFont="1" applyFill="1" applyBorder="1" applyAlignment="1" applyProtection="1">
      <alignment horizontal="left" vertical="center"/>
    </xf>
    <xf numFmtId="0" fontId="4" fillId="0" borderId="0" xfId="0" applyNumberFormat="1" applyFont="1" applyFill="1" applyAlignment="1" applyProtection="1">
      <alignment horizontal="center"/>
    </xf>
    <xf numFmtId="164" fontId="4" fillId="0" borderId="0" xfId="1" applyFont="1" applyFill="1" applyProtection="1"/>
    <xf numFmtId="0" fontId="4" fillId="0" borderId="0" xfId="0" quotePrefix="1" applyFont="1" applyFill="1" applyBorder="1" applyAlignment="1">
      <alignment horizontal="justify" vertical="top" wrapText="1" readingOrder="1"/>
    </xf>
    <xf numFmtId="1" fontId="4" fillId="0" borderId="0" xfId="0" applyNumberFormat="1" applyFont="1" applyFill="1" applyAlignment="1" applyProtection="1">
      <alignment horizontal="center"/>
    </xf>
    <xf numFmtId="0" fontId="4" fillId="0" borderId="0" xfId="0" applyNumberFormat="1" applyFont="1" applyFill="1" applyAlignment="1" applyProtection="1">
      <alignment horizontal="justify" vertical="top" wrapText="1"/>
    </xf>
    <xf numFmtId="0" fontId="4" fillId="0" borderId="0" xfId="0" applyFont="1" applyFill="1" applyAlignment="1" applyProtection="1">
      <alignment horizontal="justify" vertical="top" wrapText="1" readingOrder="1"/>
    </xf>
    <xf numFmtId="0" fontId="4" fillId="0" borderId="0" xfId="0" applyFont="1" applyFill="1" applyAlignment="1" applyProtection="1">
      <alignment vertical="top" readingOrder="1"/>
    </xf>
    <xf numFmtId="164" fontId="4" fillId="0" borderId="0" xfId="1" applyFont="1" applyFill="1" applyAlignment="1" applyProtection="1">
      <alignment horizontal="justify" wrapText="1"/>
    </xf>
    <xf numFmtId="165" fontId="3" fillId="0" borderId="0" xfId="0" applyNumberFormat="1" applyFont="1" applyFill="1"/>
    <xf numFmtId="168" fontId="4" fillId="0" borderId="0" xfId="1" applyNumberFormat="1" applyFont="1" applyFill="1" applyAlignment="1" applyProtection="1">
      <alignment horizontal="center"/>
    </xf>
    <xf numFmtId="165" fontId="4" fillId="0" borderId="0" xfId="0" applyNumberFormat="1" applyFont="1" applyFill="1" applyAlignment="1" applyProtection="1">
      <alignment horizontal="justify" wrapText="1"/>
    </xf>
    <xf numFmtId="165" fontId="4" fillId="0" borderId="0" xfId="0" applyNumberFormat="1" applyFont="1" applyFill="1" applyAlignment="1" applyProtection="1"/>
    <xf numFmtId="166" fontId="4" fillId="0" borderId="0" xfId="1" applyNumberFormat="1" applyFont="1" applyFill="1" applyAlignment="1" applyProtection="1">
      <alignment horizontal="center" vertical="top" wrapText="1"/>
    </xf>
    <xf numFmtId="164" fontId="5" fillId="0" borderId="10" xfId="1" applyFont="1" applyFill="1" applyBorder="1" applyAlignment="1" applyProtection="1"/>
    <xf numFmtId="0" fontId="12" fillId="0" borderId="0" xfId="0" applyFont="1" applyFill="1"/>
    <xf numFmtId="166" fontId="12" fillId="0" borderId="0" xfId="1" applyNumberFormat="1" applyFont="1" applyFill="1"/>
    <xf numFmtId="0" fontId="5" fillId="0" borderId="0" xfId="0" applyFont="1" applyFill="1" applyAlignment="1">
      <alignment horizontal="left" vertical="center"/>
    </xf>
    <xf numFmtId="166" fontId="4" fillId="0" borderId="0" xfId="1" applyNumberFormat="1" applyFont="1" applyFill="1" applyAlignment="1" applyProtection="1">
      <alignment horizontal="center" vertical="center" wrapText="1" readingOrder="1"/>
    </xf>
    <xf numFmtId="165" fontId="4" fillId="0" borderId="0" xfId="0" applyNumberFormat="1" applyFont="1" applyFill="1" applyAlignment="1">
      <alignment vertical="top" wrapText="1"/>
    </xf>
    <xf numFmtId="0" fontId="4" fillId="0" borderId="0" xfId="0" applyFont="1" applyFill="1" applyAlignment="1">
      <alignment horizontal="justify" vertical="top"/>
    </xf>
    <xf numFmtId="0" fontId="12" fillId="0" borderId="0" xfId="6" applyFont="1" applyFill="1" applyAlignment="1">
      <alignment horizontal="justify" vertical="top"/>
    </xf>
    <xf numFmtId="165" fontId="5"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lignment horizontal="center" vertical="center" wrapText="1"/>
    </xf>
    <xf numFmtId="165" fontId="5" fillId="0" borderId="4" xfId="0" applyNumberFormat="1" applyFont="1" applyFill="1" applyBorder="1" applyAlignment="1" applyProtection="1">
      <alignment horizontal="center" vertical="center"/>
    </xf>
    <xf numFmtId="165" fontId="5" fillId="0" borderId="5" xfId="0" applyNumberFormat="1" applyFont="1" applyFill="1" applyBorder="1" applyAlignment="1" applyProtection="1">
      <alignment horizontal="center" vertical="center"/>
    </xf>
    <xf numFmtId="165" fontId="5" fillId="0" borderId="5" xfId="1" applyNumberFormat="1" applyFont="1" applyFill="1" applyBorder="1" applyAlignment="1" applyProtection="1">
      <alignment horizontal="center" vertical="center"/>
    </xf>
    <xf numFmtId="165" fontId="5" fillId="0" borderId="7" xfId="0" applyNumberFormat="1" applyFont="1" applyFill="1" applyBorder="1" applyAlignment="1" applyProtection="1">
      <alignment horizontal="center" vertical="center"/>
    </xf>
    <xf numFmtId="165" fontId="5" fillId="0" borderId="8" xfId="0" applyNumberFormat="1" applyFont="1" applyFill="1" applyBorder="1" applyAlignment="1" applyProtection="1">
      <alignment horizontal="center" vertical="center"/>
    </xf>
    <xf numFmtId="165" fontId="5" fillId="0" borderId="8" xfId="1" applyNumberFormat="1" applyFont="1" applyFill="1" applyBorder="1" applyAlignment="1" applyProtection="1">
      <alignment horizontal="center" vertical="center"/>
    </xf>
    <xf numFmtId="0" fontId="4" fillId="0" borderId="0" xfId="2" applyNumberFormat="1" applyFont="1" applyFill="1" applyAlignment="1" applyProtection="1">
      <alignment horizontal="justify" vertical="center" wrapText="1"/>
    </xf>
    <xf numFmtId="0" fontId="5" fillId="0" borderId="0" xfId="0" applyFont="1" applyFill="1" applyAlignment="1">
      <alignment horizontal="center" wrapText="1"/>
    </xf>
    <xf numFmtId="164" fontId="4" fillId="0" borderId="0" xfId="1" applyFont="1" applyFill="1" applyAlignment="1">
      <alignment horizontal="right"/>
    </xf>
    <xf numFmtId="0" fontId="4" fillId="0" borderId="0" xfId="0" applyFont="1" applyFill="1" applyAlignment="1">
      <alignment vertical="top"/>
    </xf>
    <xf numFmtId="0" fontId="4" fillId="0" borderId="0" xfId="0" applyFont="1" applyFill="1" applyAlignment="1">
      <alignment horizontal="center" vertical="top" wrapText="1"/>
    </xf>
    <xf numFmtId="165" fontId="4" fillId="0" borderId="0" xfId="0" applyNumberFormat="1" applyFont="1" applyFill="1" applyAlignment="1">
      <alignment horizontal="center" vertical="top" wrapText="1"/>
    </xf>
    <xf numFmtId="165" fontId="4" fillId="0" borderId="0" xfId="0" quotePrefix="1" applyNumberFormat="1" applyFont="1" applyFill="1" applyAlignment="1">
      <alignment horizontal="center" vertical="top" wrapText="1"/>
    </xf>
    <xf numFmtId="165" fontId="4" fillId="0" borderId="0" xfId="0" applyNumberFormat="1" applyFont="1" applyFill="1" applyAlignment="1">
      <alignment horizontal="center"/>
    </xf>
    <xf numFmtId="0" fontId="4" fillId="0" borderId="0" xfId="0" applyFont="1" applyFill="1" applyAlignment="1">
      <alignment horizontal="center" vertical="top"/>
    </xf>
    <xf numFmtId="0" fontId="4" fillId="0" borderId="0" xfId="0" applyFont="1" applyFill="1"/>
    <xf numFmtId="0" fontId="0" fillId="0" borderId="0" xfId="0" applyFill="1" applyAlignment="1">
      <alignment vertical="top"/>
    </xf>
    <xf numFmtId="0" fontId="4" fillId="0" borderId="0" xfId="0" applyFont="1" applyFill="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top" wrapText="1"/>
    </xf>
    <xf numFmtId="0" fontId="0" fillId="0" borderId="0" xfId="0" applyFill="1" applyAlignment="1">
      <alignment horizontal="center"/>
    </xf>
    <xf numFmtId="0" fontId="5" fillId="0" borderId="0" xfId="0" applyFont="1" applyFill="1" applyAlignment="1">
      <alignment horizontal="center" vertical="top"/>
    </xf>
    <xf numFmtId="0" fontId="4" fillId="0" borderId="0" xfId="0" applyFont="1" applyFill="1" applyAlignment="1">
      <alignment horizontal="center" wrapText="1"/>
    </xf>
    <xf numFmtId="168" fontId="4" fillId="0" borderId="0" xfId="0" applyNumberFormat="1" applyFont="1" applyFill="1" applyAlignment="1">
      <alignment horizontal="center" wrapText="1"/>
    </xf>
    <xf numFmtId="0" fontId="4" fillId="0" borderId="0" xfId="0" quotePrefix="1" applyFont="1" applyFill="1"/>
    <xf numFmtId="1" fontId="13" fillId="0" borderId="0" xfId="0" applyNumberFormat="1" applyFont="1" applyFill="1" applyAlignment="1">
      <alignment horizontal="center"/>
    </xf>
    <xf numFmtId="0" fontId="4" fillId="0" borderId="0" xfId="4" applyFill="1" applyAlignment="1">
      <alignment horizontal="center" vertical="top"/>
    </xf>
    <xf numFmtId="168" fontId="0" fillId="0" borderId="0" xfId="0" applyNumberFormat="1" applyFill="1" applyAlignment="1">
      <alignment horizontal="center" wrapText="1"/>
    </xf>
    <xf numFmtId="0" fontId="0" fillId="0" borderId="0" xfId="0" applyFill="1"/>
    <xf numFmtId="0" fontId="4" fillId="0" borderId="0" xfId="0" applyFont="1" applyFill="1" applyAlignment="1">
      <alignment horizontal="center" vertical="center"/>
    </xf>
    <xf numFmtId="0" fontId="0" fillId="0" borderId="0" xfId="0" applyFill="1" applyAlignment="1">
      <alignment horizontal="right"/>
    </xf>
    <xf numFmtId="168" fontId="4" fillId="0" borderId="0" xfId="0" applyNumberFormat="1" applyFont="1" applyFill="1" applyAlignment="1">
      <alignment horizontal="center"/>
    </xf>
    <xf numFmtId="165" fontId="12" fillId="0" borderId="0" xfId="0" applyNumberFormat="1" applyFont="1" applyFill="1" applyAlignment="1">
      <alignment horizontal="center"/>
    </xf>
    <xf numFmtId="0" fontId="12" fillId="0" borderId="0" xfId="0" applyFont="1" applyFill="1" applyAlignment="1">
      <alignment horizontal="center"/>
    </xf>
    <xf numFmtId="164" fontId="12" fillId="0" borderId="0" xfId="1" applyFont="1" applyFill="1"/>
    <xf numFmtId="0" fontId="5" fillId="0" borderId="0" xfId="0" applyFont="1" applyFill="1" applyAlignment="1">
      <alignment horizontal="center" vertical="center"/>
    </xf>
    <xf numFmtId="164" fontId="4" fillId="0" borderId="0" xfId="1" applyFont="1" applyFill="1"/>
    <xf numFmtId="169" fontId="1" fillId="2" borderId="0" xfId="1" applyNumberFormat="1" applyFont="1" applyFill="1" applyAlignment="1">
      <alignment horizontal="center" vertical="center"/>
    </xf>
    <xf numFmtId="169" fontId="0" fillId="0" borderId="0" xfId="1" applyNumberFormat="1" applyFont="1"/>
    <xf numFmtId="0" fontId="1" fillId="2" borderId="0" xfId="0" applyFont="1" applyFill="1" applyAlignment="1">
      <alignment horizontal="center" vertical="center" wrapText="1"/>
    </xf>
    <xf numFmtId="169" fontId="1" fillId="2" borderId="0" xfId="1" applyNumberFormat="1" applyFont="1" applyFill="1" applyAlignment="1">
      <alignment horizontal="center" vertical="center" wrapText="1"/>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169" fontId="0" fillId="0" borderId="0" xfId="1" applyNumberFormat="1" applyFont="1" applyAlignment="1">
      <alignment horizontal="right" vertical="center" wrapText="1"/>
    </xf>
    <xf numFmtId="0" fontId="0" fillId="0" borderId="0" xfId="0" applyAlignment="1">
      <alignment vertical="center" wrapText="1"/>
    </xf>
    <xf numFmtId="169" fontId="0" fillId="0" borderId="0" xfId="0" applyNumberFormat="1" applyAlignment="1">
      <alignment vertical="center" wrapText="1"/>
    </xf>
    <xf numFmtId="165" fontId="4" fillId="0" borderId="0" xfId="0" applyNumberFormat="1" applyFont="1" applyFill="1" applyAlignment="1" applyProtection="1">
      <alignment horizontal="justify" vertical="top" wrapText="1"/>
    </xf>
    <xf numFmtId="165" fontId="4" fillId="0" borderId="0" xfId="0" applyNumberFormat="1" applyFont="1" applyFill="1" applyAlignment="1">
      <alignment horizontal="justify" vertical="top" wrapText="1"/>
    </xf>
    <xf numFmtId="165" fontId="4" fillId="0" borderId="0" xfId="3" applyNumberFormat="1" applyFont="1" applyFill="1" applyBorder="1" applyAlignment="1">
      <alignment horizontal="justify" vertical="top" wrapText="1"/>
    </xf>
    <xf numFmtId="165" fontId="4" fillId="0" borderId="0" xfId="0" applyNumberFormat="1" applyFont="1" applyFill="1" applyAlignment="1">
      <alignment vertical="top"/>
    </xf>
    <xf numFmtId="165" fontId="4" fillId="0" borderId="0" xfId="0" applyNumberFormat="1" applyFont="1" applyFill="1" applyAlignment="1" applyProtection="1">
      <alignment horizontal="left" vertical="top" wrapText="1"/>
    </xf>
    <xf numFmtId="165" fontId="4" fillId="0" borderId="0" xfId="0" applyNumberFormat="1" applyFont="1" applyFill="1" applyAlignment="1">
      <alignment horizontal="justify" vertical="top"/>
    </xf>
    <xf numFmtId="165" fontId="5" fillId="0" borderId="0" xfId="0" applyNumberFormat="1" applyFont="1" applyFill="1" applyAlignment="1" applyProtection="1">
      <alignment horizontal="justify" vertical="top" wrapText="1"/>
    </xf>
    <xf numFmtId="165" fontId="5" fillId="0" borderId="0" xfId="0" applyNumberFormat="1" applyFont="1" applyFill="1" applyAlignment="1">
      <alignment horizontal="justify" vertical="top"/>
    </xf>
    <xf numFmtId="165" fontId="5" fillId="0" borderId="0" xfId="0" applyNumberFormat="1" applyFont="1" applyFill="1" applyAlignment="1">
      <alignment horizontal="justify" vertical="top" wrapText="1"/>
    </xf>
    <xf numFmtId="165" fontId="5" fillId="0" borderId="0" xfId="0" applyNumberFormat="1" applyFont="1" applyFill="1" applyAlignment="1" applyProtection="1">
      <alignment horizontal="center" vertical="center" wrapText="1"/>
    </xf>
    <xf numFmtId="165" fontId="5"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lignment horizontal="center" vertical="center" wrapText="1"/>
    </xf>
    <xf numFmtId="165" fontId="5" fillId="0" borderId="5" xfId="1" applyNumberFormat="1" applyFont="1" applyFill="1" applyBorder="1" applyAlignment="1" applyProtection="1">
      <alignment horizontal="center" vertical="center"/>
    </xf>
    <xf numFmtId="165" fontId="5" fillId="0" borderId="8" xfId="1" applyNumberFormat="1" applyFont="1" applyFill="1" applyBorder="1" applyAlignment="1" applyProtection="1">
      <alignment horizontal="center" vertical="center"/>
    </xf>
    <xf numFmtId="165" fontId="5" fillId="0" borderId="5" xfId="0" applyNumberFormat="1" applyFont="1" applyFill="1" applyBorder="1" applyAlignment="1" applyProtection="1">
      <alignment horizontal="center" vertical="center"/>
    </xf>
    <xf numFmtId="165" fontId="5" fillId="0" borderId="8" xfId="0" applyNumberFormat="1" applyFont="1" applyFill="1" applyBorder="1" applyAlignment="1" applyProtection="1">
      <alignment horizontal="center" vertical="center"/>
    </xf>
    <xf numFmtId="164" fontId="5" fillId="0" borderId="6" xfId="1" applyFont="1" applyFill="1" applyBorder="1" applyAlignment="1" applyProtection="1">
      <alignment horizontal="center" vertical="center" wrapText="1"/>
    </xf>
    <xf numFmtId="164" fontId="5" fillId="0" borderId="9" xfId="1" applyFont="1" applyFill="1" applyBorder="1" applyAlignment="1" applyProtection="1">
      <alignment horizontal="center" vertical="center" wrapText="1"/>
    </xf>
  </cellXfs>
  <cellStyles count="7">
    <cellStyle name="Comma" xfId="1" builtinId="3"/>
    <cellStyle name="Normal" xfId="0" builtinId="0"/>
    <cellStyle name="Normal 11" xfId="2" xr:uid="{00000000-0005-0000-0000-000002000000}"/>
    <cellStyle name="Normal 6" xfId="4" xr:uid="{00000000-0005-0000-0000-000003000000}"/>
    <cellStyle name="Normal 7" xfId="6" xr:uid="{00000000-0005-0000-0000-000004000000}"/>
    <cellStyle name="Normal_0425-WO-CR" xfId="5" xr:uid="{00000000-0005-0000-0000-000005000000}"/>
    <cellStyle name="Normal_BOQ_1" xfId="3"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383"/>
  <sheetViews>
    <sheetView tabSelected="1" zoomScale="85" zoomScaleNormal="85" workbookViewId="0">
      <selection activeCell="F9" sqref="F9"/>
    </sheetView>
  </sheetViews>
  <sheetFormatPr baseColWidth="10" defaultColWidth="8.83203125" defaultRowHeight="16" x14ac:dyDescent="0.2"/>
  <cols>
    <col min="1" max="1" width="6.83203125" style="9" customWidth="1"/>
    <col min="2" max="2" width="62.1640625" style="9" customWidth="1"/>
    <col min="3" max="3" width="11" style="11" customWidth="1"/>
    <col min="4" max="4" width="11.5" style="11" customWidth="1"/>
    <col min="5" max="5" width="8.6640625" style="9" customWidth="1"/>
    <col min="6" max="6" width="21.83203125" style="8" bestFit="1" customWidth="1"/>
    <col min="7" max="7" width="9.1640625" style="2"/>
    <col min="8" max="8" width="11.83203125" style="2" customWidth="1"/>
    <col min="9" max="256" width="9.1640625" style="2"/>
    <col min="257" max="257" width="6.83203125" style="2" customWidth="1"/>
    <col min="258" max="258" width="83.5" style="2" customWidth="1"/>
    <col min="259" max="259" width="11" style="2" customWidth="1"/>
    <col min="260" max="260" width="11.5" style="2" customWidth="1"/>
    <col min="261" max="261" width="8.6640625" style="2" customWidth="1"/>
    <col min="262" max="262" width="21.83203125" style="2" bestFit="1" customWidth="1"/>
    <col min="263" max="263" width="9.1640625" style="2"/>
    <col min="264" max="264" width="11.83203125" style="2" customWidth="1"/>
    <col min="265" max="512" width="9.1640625" style="2"/>
    <col min="513" max="513" width="6.83203125" style="2" customWidth="1"/>
    <col min="514" max="514" width="83.5" style="2" customWidth="1"/>
    <col min="515" max="515" width="11" style="2" customWidth="1"/>
    <col min="516" max="516" width="11.5" style="2" customWidth="1"/>
    <col min="517" max="517" width="8.6640625" style="2" customWidth="1"/>
    <col min="518" max="518" width="21.83203125" style="2" bestFit="1" customWidth="1"/>
    <col min="519" max="519" width="9.1640625" style="2"/>
    <col min="520" max="520" width="11.83203125" style="2" customWidth="1"/>
    <col min="521" max="768" width="9.1640625" style="2"/>
    <col min="769" max="769" width="6.83203125" style="2" customWidth="1"/>
    <col min="770" max="770" width="83.5" style="2" customWidth="1"/>
    <col min="771" max="771" width="11" style="2" customWidth="1"/>
    <col min="772" max="772" width="11.5" style="2" customWidth="1"/>
    <col min="773" max="773" width="8.6640625" style="2" customWidth="1"/>
    <col min="774" max="774" width="21.83203125" style="2" bestFit="1" customWidth="1"/>
    <col min="775" max="775" width="9.1640625" style="2"/>
    <col min="776" max="776" width="11.83203125" style="2" customWidth="1"/>
    <col min="777" max="1024" width="9.1640625" style="2"/>
    <col min="1025" max="1025" width="6.83203125" style="2" customWidth="1"/>
    <col min="1026" max="1026" width="83.5" style="2" customWidth="1"/>
    <col min="1027" max="1027" width="11" style="2" customWidth="1"/>
    <col min="1028" max="1028" width="11.5" style="2" customWidth="1"/>
    <col min="1029" max="1029" width="8.6640625" style="2" customWidth="1"/>
    <col min="1030" max="1030" width="21.83203125" style="2" bestFit="1" customWidth="1"/>
    <col min="1031" max="1031" width="9.1640625" style="2"/>
    <col min="1032" max="1032" width="11.83203125" style="2" customWidth="1"/>
    <col min="1033" max="1280" width="9.1640625" style="2"/>
    <col min="1281" max="1281" width="6.83203125" style="2" customWidth="1"/>
    <col min="1282" max="1282" width="83.5" style="2" customWidth="1"/>
    <col min="1283" max="1283" width="11" style="2" customWidth="1"/>
    <col min="1284" max="1284" width="11.5" style="2" customWidth="1"/>
    <col min="1285" max="1285" width="8.6640625" style="2" customWidth="1"/>
    <col min="1286" max="1286" width="21.83203125" style="2" bestFit="1" customWidth="1"/>
    <col min="1287" max="1287" width="9.1640625" style="2"/>
    <col min="1288" max="1288" width="11.83203125" style="2" customWidth="1"/>
    <col min="1289" max="1536" width="9.1640625" style="2"/>
    <col min="1537" max="1537" width="6.83203125" style="2" customWidth="1"/>
    <col min="1538" max="1538" width="83.5" style="2" customWidth="1"/>
    <col min="1539" max="1539" width="11" style="2" customWidth="1"/>
    <col min="1540" max="1540" width="11.5" style="2" customWidth="1"/>
    <col min="1541" max="1541" width="8.6640625" style="2" customWidth="1"/>
    <col min="1542" max="1542" width="21.83203125" style="2" bestFit="1" customWidth="1"/>
    <col min="1543" max="1543" width="9.1640625" style="2"/>
    <col min="1544" max="1544" width="11.83203125" style="2" customWidth="1"/>
    <col min="1545" max="1792" width="9.1640625" style="2"/>
    <col min="1793" max="1793" width="6.83203125" style="2" customWidth="1"/>
    <col min="1794" max="1794" width="83.5" style="2" customWidth="1"/>
    <col min="1795" max="1795" width="11" style="2" customWidth="1"/>
    <col min="1796" max="1796" width="11.5" style="2" customWidth="1"/>
    <col min="1797" max="1797" width="8.6640625" style="2" customWidth="1"/>
    <col min="1798" max="1798" width="21.83203125" style="2" bestFit="1" customWidth="1"/>
    <col min="1799" max="1799" width="9.1640625" style="2"/>
    <col min="1800" max="1800" width="11.83203125" style="2" customWidth="1"/>
    <col min="1801" max="2048" width="9.1640625" style="2"/>
    <col min="2049" max="2049" width="6.83203125" style="2" customWidth="1"/>
    <col min="2050" max="2050" width="83.5" style="2" customWidth="1"/>
    <col min="2051" max="2051" width="11" style="2" customWidth="1"/>
    <col min="2052" max="2052" width="11.5" style="2" customWidth="1"/>
    <col min="2053" max="2053" width="8.6640625" style="2" customWidth="1"/>
    <col min="2054" max="2054" width="21.83203125" style="2" bestFit="1" customWidth="1"/>
    <col min="2055" max="2055" width="9.1640625" style="2"/>
    <col min="2056" max="2056" width="11.83203125" style="2" customWidth="1"/>
    <col min="2057" max="2304" width="9.1640625" style="2"/>
    <col min="2305" max="2305" width="6.83203125" style="2" customWidth="1"/>
    <col min="2306" max="2306" width="83.5" style="2" customWidth="1"/>
    <col min="2307" max="2307" width="11" style="2" customWidth="1"/>
    <col min="2308" max="2308" width="11.5" style="2" customWidth="1"/>
    <col min="2309" max="2309" width="8.6640625" style="2" customWidth="1"/>
    <col min="2310" max="2310" width="21.83203125" style="2" bestFit="1" customWidth="1"/>
    <col min="2311" max="2311" width="9.1640625" style="2"/>
    <col min="2312" max="2312" width="11.83203125" style="2" customWidth="1"/>
    <col min="2313" max="2560" width="9.1640625" style="2"/>
    <col min="2561" max="2561" width="6.83203125" style="2" customWidth="1"/>
    <col min="2562" max="2562" width="83.5" style="2" customWidth="1"/>
    <col min="2563" max="2563" width="11" style="2" customWidth="1"/>
    <col min="2564" max="2564" width="11.5" style="2" customWidth="1"/>
    <col min="2565" max="2565" width="8.6640625" style="2" customWidth="1"/>
    <col min="2566" max="2566" width="21.83203125" style="2" bestFit="1" customWidth="1"/>
    <col min="2567" max="2567" width="9.1640625" style="2"/>
    <col min="2568" max="2568" width="11.83203125" style="2" customWidth="1"/>
    <col min="2569" max="2816" width="9.1640625" style="2"/>
    <col min="2817" max="2817" width="6.83203125" style="2" customWidth="1"/>
    <col min="2818" max="2818" width="83.5" style="2" customWidth="1"/>
    <col min="2819" max="2819" width="11" style="2" customWidth="1"/>
    <col min="2820" max="2820" width="11.5" style="2" customWidth="1"/>
    <col min="2821" max="2821" width="8.6640625" style="2" customWidth="1"/>
    <col min="2822" max="2822" width="21.83203125" style="2" bestFit="1" customWidth="1"/>
    <col min="2823" max="2823" width="9.1640625" style="2"/>
    <col min="2824" max="2824" width="11.83203125" style="2" customWidth="1"/>
    <col min="2825" max="3072" width="9.1640625" style="2"/>
    <col min="3073" max="3073" width="6.83203125" style="2" customWidth="1"/>
    <col min="3074" max="3074" width="83.5" style="2" customWidth="1"/>
    <col min="3075" max="3075" width="11" style="2" customWidth="1"/>
    <col min="3076" max="3076" width="11.5" style="2" customWidth="1"/>
    <col min="3077" max="3077" width="8.6640625" style="2" customWidth="1"/>
    <col min="3078" max="3078" width="21.83203125" style="2" bestFit="1" customWidth="1"/>
    <col min="3079" max="3079" width="9.1640625" style="2"/>
    <col min="3080" max="3080" width="11.83203125" style="2" customWidth="1"/>
    <col min="3081" max="3328" width="9.1640625" style="2"/>
    <col min="3329" max="3329" width="6.83203125" style="2" customWidth="1"/>
    <col min="3330" max="3330" width="83.5" style="2" customWidth="1"/>
    <col min="3331" max="3331" width="11" style="2" customWidth="1"/>
    <col min="3332" max="3332" width="11.5" style="2" customWidth="1"/>
    <col min="3333" max="3333" width="8.6640625" style="2" customWidth="1"/>
    <col min="3334" max="3334" width="21.83203125" style="2" bestFit="1" customWidth="1"/>
    <col min="3335" max="3335" width="9.1640625" style="2"/>
    <col min="3336" max="3336" width="11.83203125" style="2" customWidth="1"/>
    <col min="3337" max="3584" width="9.1640625" style="2"/>
    <col min="3585" max="3585" width="6.83203125" style="2" customWidth="1"/>
    <col min="3586" max="3586" width="83.5" style="2" customWidth="1"/>
    <col min="3587" max="3587" width="11" style="2" customWidth="1"/>
    <col min="3588" max="3588" width="11.5" style="2" customWidth="1"/>
    <col min="3589" max="3589" width="8.6640625" style="2" customWidth="1"/>
    <col min="3590" max="3590" width="21.83203125" style="2" bestFit="1" customWidth="1"/>
    <col min="3591" max="3591" width="9.1640625" style="2"/>
    <col min="3592" max="3592" width="11.83203125" style="2" customWidth="1"/>
    <col min="3593" max="3840" width="9.1640625" style="2"/>
    <col min="3841" max="3841" width="6.83203125" style="2" customWidth="1"/>
    <col min="3842" max="3842" width="83.5" style="2" customWidth="1"/>
    <col min="3843" max="3843" width="11" style="2" customWidth="1"/>
    <col min="3844" max="3844" width="11.5" style="2" customWidth="1"/>
    <col min="3845" max="3845" width="8.6640625" style="2" customWidth="1"/>
    <col min="3846" max="3846" width="21.83203125" style="2" bestFit="1" customWidth="1"/>
    <col min="3847" max="3847" width="9.1640625" style="2"/>
    <col min="3848" max="3848" width="11.83203125" style="2" customWidth="1"/>
    <col min="3849" max="4096" width="9.1640625" style="2"/>
    <col min="4097" max="4097" width="6.83203125" style="2" customWidth="1"/>
    <col min="4098" max="4098" width="83.5" style="2" customWidth="1"/>
    <col min="4099" max="4099" width="11" style="2" customWidth="1"/>
    <col min="4100" max="4100" width="11.5" style="2" customWidth="1"/>
    <col min="4101" max="4101" width="8.6640625" style="2" customWidth="1"/>
    <col min="4102" max="4102" width="21.83203125" style="2" bestFit="1" customWidth="1"/>
    <col min="4103" max="4103" width="9.1640625" style="2"/>
    <col min="4104" max="4104" width="11.83203125" style="2" customWidth="1"/>
    <col min="4105" max="4352" width="9.1640625" style="2"/>
    <col min="4353" max="4353" width="6.83203125" style="2" customWidth="1"/>
    <col min="4354" max="4354" width="83.5" style="2" customWidth="1"/>
    <col min="4355" max="4355" width="11" style="2" customWidth="1"/>
    <col min="4356" max="4356" width="11.5" style="2" customWidth="1"/>
    <col min="4357" max="4357" width="8.6640625" style="2" customWidth="1"/>
    <col min="4358" max="4358" width="21.83203125" style="2" bestFit="1" customWidth="1"/>
    <col min="4359" max="4359" width="9.1640625" style="2"/>
    <col min="4360" max="4360" width="11.83203125" style="2" customWidth="1"/>
    <col min="4361" max="4608" width="9.1640625" style="2"/>
    <col min="4609" max="4609" width="6.83203125" style="2" customWidth="1"/>
    <col min="4610" max="4610" width="83.5" style="2" customWidth="1"/>
    <col min="4611" max="4611" width="11" style="2" customWidth="1"/>
    <col min="4612" max="4612" width="11.5" style="2" customWidth="1"/>
    <col min="4613" max="4613" width="8.6640625" style="2" customWidth="1"/>
    <col min="4614" max="4614" width="21.83203125" style="2" bestFit="1" customWidth="1"/>
    <col min="4615" max="4615" width="9.1640625" style="2"/>
    <col min="4616" max="4616" width="11.83203125" style="2" customWidth="1"/>
    <col min="4617" max="4864" width="9.1640625" style="2"/>
    <col min="4865" max="4865" width="6.83203125" style="2" customWidth="1"/>
    <col min="4866" max="4866" width="83.5" style="2" customWidth="1"/>
    <col min="4867" max="4867" width="11" style="2" customWidth="1"/>
    <col min="4868" max="4868" width="11.5" style="2" customWidth="1"/>
    <col min="4869" max="4869" width="8.6640625" style="2" customWidth="1"/>
    <col min="4870" max="4870" width="21.83203125" style="2" bestFit="1" customWidth="1"/>
    <col min="4871" max="4871" width="9.1640625" style="2"/>
    <col min="4872" max="4872" width="11.83203125" style="2" customWidth="1"/>
    <col min="4873" max="5120" width="9.1640625" style="2"/>
    <col min="5121" max="5121" width="6.83203125" style="2" customWidth="1"/>
    <col min="5122" max="5122" width="83.5" style="2" customWidth="1"/>
    <col min="5123" max="5123" width="11" style="2" customWidth="1"/>
    <col min="5124" max="5124" width="11.5" style="2" customWidth="1"/>
    <col min="5125" max="5125" width="8.6640625" style="2" customWidth="1"/>
    <col min="5126" max="5126" width="21.83203125" style="2" bestFit="1" customWidth="1"/>
    <col min="5127" max="5127" width="9.1640625" style="2"/>
    <col min="5128" max="5128" width="11.83203125" style="2" customWidth="1"/>
    <col min="5129" max="5376" width="9.1640625" style="2"/>
    <col min="5377" max="5377" width="6.83203125" style="2" customWidth="1"/>
    <col min="5378" max="5378" width="83.5" style="2" customWidth="1"/>
    <col min="5379" max="5379" width="11" style="2" customWidth="1"/>
    <col min="5380" max="5380" width="11.5" style="2" customWidth="1"/>
    <col min="5381" max="5381" width="8.6640625" style="2" customWidth="1"/>
    <col min="5382" max="5382" width="21.83203125" style="2" bestFit="1" customWidth="1"/>
    <col min="5383" max="5383" width="9.1640625" style="2"/>
    <col min="5384" max="5384" width="11.83203125" style="2" customWidth="1"/>
    <col min="5385" max="5632" width="9.1640625" style="2"/>
    <col min="5633" max="5633" width="6.83203125" style="2" customWidth="1"/>
    <col min="5634" max="5634" width="83.5" style="2" customWidth="1"/>
    <col min="5635" max="5635" width="11" style="2" customWidth="1"/>
    <col min="5636" max="5636" width="11.5" style="2" customWidth="1"/>
    <col min="5637" max="5637" width="8.6640625" style="2" customWidth="1"/>
    <col min="5638" max="5638" width="21.83203125" style="2" bestFit="1" customWidth="1"/>
    <col min="5639" max="5639" width="9.1640625" style="2"/>
    <col min="5640" max="5640" width="11.83203125" style="2" customWidth="1"/>
    <col min="5641" max="5888" width="9.1640625" style="2"/>
    <col min="5889" max="5889" width="6.83203125" style="2" customWidth="1"/>
    <col min="5890" max="5890" width="83.5" style="2" customWidth="1"/>
    <col min="5891" max="5891" width="11" style="2" customWidth="1"/>
    <col min="5892" max="5892" width="11.5" style="2" customWidth="1"/>
    <col min="5893" max="5893" width="8.6640625" style="2" customWidth="1"/>
    <col min="5894" max="5894" width="21.83203125" style="2" bestFit="1" customWidth="1"/>
    <col min="5895" max="5895" width="9.1640625" style="2"/>
    <col min="5896" max="5896" width="11.83203125" style="2" customWidth="1"/>
    <col min="5897" max="6144" width="9.1640625" style="2"/>
    <col min="6145" max="6145" width="6.83203125" style="2" customWidth="1"/>
    <col min="6146" max="6146" width="83.5" style="2" customWidth="1"/>
    <col min="6147" max="6147" width="11" style="2" customWidth="1"/>
    <col min="6148" max="6148" width="11.5" style="2" customWidth="1"/>
    <col min="6149" max="6149" width="8.6640625" style="2" customWidth="1"/>
    <col min="6150" max="6150" width="21.83203125" style="2" bestFit="1" customWidth="1"/>
    <col min="6151" max="6151" width="9.1640625" style="2"/>
    <col min="6152" max="6152" width="11.83203125" style="2" customWidth="1"/>
    <col min="6153" max="6400" width="9.1640625" style="2"/>
    <col min="6401" max="6401" width="6.83203125" style="2" customWidth="1"/>
    <col min="6402" max="6402" width="83.5" style="2" customWidth="1"/>
    <col min="6403" max="6403" width="11" style="2" customWidth="1"/>
    <col min="6404" max="6404" width="11.5" style="2" customWidth="1"/>
    <col min="6405" max="6405" width="8.6640625" style="2" customWidth="1"/>
    <col min="6406" max="6406" width="21.83203125" style="2" bestFit="1" customWidth="1"/>
    <col min="6407" max="6407" width="9.1640625" style="2"/>
    <col min="6408" max="6408" width="11.83203125" style="2" customWidth="1"/>
    <col min="6409" max="6656" width="9.1640625" style="2"/>
    <col min="6657" max="6657" width="6.83203125" style="2" customWidth="1"/>
    <col min="6658" max="6658" width="83.5" style="2" customWidth="1"/>
    <col min="6659" max="6659" width="11" style="2" customWidth="1"/>
    <col min="6660" max="6660" width="11.5" style="2" customWidth="1"/>
    <col min="6661" max="6661" width="8.6640625" style="2" customWidth="1"/>
    <col min="6662" max="6662" width="21.83203125" style="2" bestFit="1" customWidth="1"/>
    <col min="6663" max="6663" width="9.1640625" style="2"/>
    <col min="6664" max="6664" width="11.83203125" style="2" customWidth="1"/>
    <col min="6665" max="6912" width="9.1640625" style="2"/>
    <col min="6913" max="6913" width="6.83203125" style="2" customWidth="1"/>
    <col min="6914" max="6914" width="83.5" style="2" customWidth="1"/>
    <col min="6915" max="6915" width="11" style="2" customWidth="1"/>
    <col min="6916" max="6916" width="11.5" style="2" customWidth="1"/>
    <col min="6917" max="6917" width="8.6640625" style="2" customWidth="1"/>
    <col min="6918" max="6918" width="21.83203125" style="2" bestFit="1" customWidth="1"/>
    <col min="6919" max="6919" width="9.1640625" style="2"/>
    <col min="6920" max="6920" width="11.83203125" style="2" customWidth="1"/>
    <col min="6921" max="7168" width="9.1640625" style="2"/>
    <col min="7169" max="7169" width="6.83203125" style="2" customWidth="1"/>
    <col min="7170" max="7170" width="83.5" style="2" customWidth="1"/>
    <col min="7171" max="7171" width="11" style="2" customWidth="1"/>
    <col min="7172" max="7172" width="11.5" style="2" customWidth="1"/>
    <col min="7173" max="7173" width="8.6640625" style="2" customWidth="1"/>
    <col min="7174" max="7174" width="21.83203125" style="2" bestFit="1" customWidth="1"/>
    <col min="7175" max="7175" width="9.1640625" style="2"/>
    <col min="7176" max="7176" width="11.83203125" style="2" customWidth="1"/>
    <col min="7177" max="7424" width="9.1640625" style="2"/>
    <col min="7425" max="7425" width="6.83203125" style="2" customWidth="1"/>
    <col min="7426" max="7426" width="83.5" style="2" customWidth="1"/>
    <col min="7427" max="7427" width="11" style="2" customWidth="1"/>
    <col min="7428" max="7428" width="11.5" style="2" customWidth="1"/>
    <col min="7429" max="7429" width="8.6640625" style="2" customWidth="1"/>
    <col min="7430" max="7430" width="21.83203125" style="2" bestFit="1" customWidth="1"/>
    <col min="7431" max="7431" width="9.1640625" style="2"/>
    <col min="7432" max="7432" width="11.83203125" style="2" customWidth="1"/>
    <col min="7433" max="7680" width="9.1640625" style="2"/>
    <col min="7681" max="7681" width="6.83203125" style="2" customWidth="1"/>
    <col min="7682" max="7682" width="83.5" style="2" customWidth="1"/>
    <col min="7683" max="7683" width="11" style="2" customWidth="1"/>
    <col min="7684" max="7684" width="11.5" style="2" customWidth="1"/>
    <col min="7685" max="7685" width="8.6640625" style="2" customWidth="1"/>
    <col min="7686" max="7686" width="21.83203125" style="2" bestFit="1" customWidth="1"/>
    <col min="7687" max="7687" width="9.1640625" style="2"/>
    <col min="7688" max="7688" width="11.83203125" style="2" customWidth="1"/>
    <col min="7689" max="7936" width="9.1640625" style="2"/>
    <col min="7937" max="7937" width="6.83203125" style="2" customWidth="1"/>
    <col min="7938" max="7938" width="83.5" style="2" customWidth="1"/>
    <col min="7939" max="7939" width="11" style="2" customWidth="1"/>
    <col min="7940" max="7940" width="11.5" style="2" customWidth="1"/>
    <col min="7941" max="7941" width="8.6640625" style="2" customWidth="1"/>
    <col min="7942" max="7942" width="21.83203125" style="2" bestFit="1" customWidth="1"/>
    <col min="7943" max="7943" width="9.1640625" style="2"/>
    <col min="7944" max="7944" width="11.83203125" style="2" customWidth="1"/>
    <col min="7945" max="8192" width="9.1640625" style="2"/>
    <col min="8193" max="8193" width="6.83203125" style="2" customWidth="1"/>
    <col min="8194" max="8194" width="83.5" style="2" customWidth="1"/>
    <col min="8195" max="8195" width="11" style="2" customWidth="1"/>
    <col min="8196" max="8196" width="11.5" style="2" customWidth="1"/>
    <col min="8197" max="8197" width="8.6640625" style="2" customWidth="1"/>
    <col min="8198" max="8198" width="21.83203125" style="2" bestFit="1" customWidth="1"/>
    <col min="8199" max="8199" width="9.1640625" style="2"/>
    <col min="8200" max="8200" width="11.83203125" style="2" customWidth="1"/>
    <col min="8201" max="8448" width="9.1640625" style="2"/>
    <col min="8449" max="8449" width="6.83203125" style="2" customWidth="1"/>
    <col min="8450" max="8450" width="83.5" style="2" customWidth="1"/>
    <col min="8451" max="8451" width="11" style="2" customWidth="1"/>
    <col min="8452" max="8452" width="11.5" style="2" customWidth="1"/>
    <col min="8453" max="8453" width="8.6640625" style="2" customWidth="1"/>
    <col min="8454" max="8454" width="21.83203125" style="2" bestFit="1" customWidth="1"/>
    <col min="8455" max="8455" width="9.1640625" style="2"/>
    <col min="8456" max="8456" width="11.83203125" style="2" customWidth="1"/>
    <col min="8457" max="8704" width="9.1640625" style="2"/>
    <col min="8705" max="8705" width="6.83203125" style="2" customWidth="1"/>
    <col min="8706" max="8706" width="83.5" style="2" customWidth="1"/>
    <col min="8707" max="8707" width="11" style="2" customWidth="1"/>
    <col min="8708" max="8708" width="11.5" style="2" customWidth="1"/>
    <col min="8709" max="8709" width="8.6640625" style="2" customWidth="1"/>
    <col min="8710" max="8710" width="21.83203125" style="2" bestFit="1" customWidth="1"/>
    <col min="8711" max="8711" width="9.1640625" style="2"/>
    <col min="8712" max="8712" width="11.83203125" style="2" customWidth="1"/>
    <col min="8713" max="8960" width="9.1640625" style="2"/>
    <col min="8961" max="8961" width="6.83203125" style="2" customWidth="1"/>
    <col min="8962" max="8962" width="83.5" style="2" customWidth="1"/>
    <col min="8963" max="8963" width="11" style="2" customWidth="1"/>
    <col min="8964" max="8964" width="11.5" style="2" customWidth="1"/>
    <col min="8965" max="8965" width="8.6640625" style="2" customWidth="1"/>
    <col min="8966" max="8966" width="21.83203125" style="2" bestFit="1" customWidth="1"/>
    <col min="8967" max="8967" width="9.1640625" style="2"/>
    <col min="8968" max="8968" width="11.83203125" style="2" customWidth="1"/>
    <col min="8969" max="9216" width="9.1640625" style="2"/>
    <col min="9217" max="9217" width="6.83203125" style="2" customWidth="1"/>
    <col min="9218" max="9218" width="83.5" style="2" customWidth="1"/>
    <col min="9219" max="9219" width="11" style="2" customWidth="1"/>
    <col min="9220" max="9220" width="11.5" style="2" customWidth="1"/>
    <col min="9221" max="9221" width="8.6640625" style="2" customWidth="1"/>
    <col min="9222" max="9222" width="21.83203125" style="2" bestFit="1" customWidth="1"/>
    <col min="9223" max="9223" width="9.1640625" style="2"/>
    <col min="9224" max="9224" width="11.83203125" style="2" customWidth="1"/>
    <col min="9225" max="9472" width="9.1640625" style="2"/>
    <col min="9473" max="9473" width="6.83203125" style="2" customWidth="1"/>
    <col min="9474" max="9474" width="83.5" style="2" customWidth="1"/>
    <col min="9475" max="9475" width="11" style="2" customWidth="1"/>
    <col min="9476" max="9476" width="11.5" style="2" customWidth="1"/>
    <col min="9477" max="9477" width="8.6640625" style="2" customWidth="1"/>
    <col min="9478" max="9478" width="21.83203125" style="2" bestFit="1" customWidth="1"/>
    <col min="9479" max="9479" width="9.1640625" style="2"/>
    <col min="9480" max="9480" width="11.83203125" style="2" customWidth="1"/>
    <col min="9481" max="9728" width="9.1640625" style="2"/>
    <col min="9729" max="9729" width="6.83203125" style="2" customWidth="1"/>
    <col min="9730" max="9730" width="83.5" style="2" customWidth="1"/>
    <col min="9731" max="9731" width="11" style="2" customWidth="1"/>
    <col min="9732" max="9732" width="11.5" style="2" customWidth="1"/>
    <col min="9733" max="9733" width="8.6640625" style="2" customWidth="1"/>
    <col min="9734" max="9734" width="21.83203125" style="2" bestFit="1" customWidth="1"/>
    <col min="9735" max="9735" width="9.1640625" style="2"/>
    <col min="9736" max="9736" width="11.83203125" style="2" customWidth="1"/>
    <col min="9737" max="9984" width="9.1640625" style="2"/>
    <col min="9985" max="9985" width="6.83203125" style="2" customWidth="1"/>
    <col min="9986" max="9986" width="83.5" style="2" customWidth="1"/>
    <col min="9987" max="9987" width="11" style="2" customWidth="1"/>
    <col min="9988" max="9988" width="11.5" style="2" customWidth="1"/>
    <col min="9989" max="9989" width="8.6640625" style="2" customWidth="1"/>
    <col min="9990" max="9990" width="21.83203125" style="2" bestFit="1" customWidth="1"/>
    <col min="9991" max="9991" width="9.1640625" style="2"/>
    <col min="9992" max="9992" width="11.83203125" style="2" customWidth="1"/>
    <col min="9993" max="10240" width="9.1640625" style="2"/>
    <col min="10241" max="10241" width="6.83203125" style="2" customWidth="1"/>
    <col min="10242" max="10242" width="83.5" style="2" customWidth="1"/>
    <col min="10243" max="10243" width="11" style="2" customWidth="1"/>
    <col min="10244" max="10244" width="11.5" style="2" customWidth="1"/>
    <col min="10245" max="10245" width="8.6640625" style="2" customWidth="1"/>
    <col min="10246" max="10246" width="21.83203125" style="2" bestFit="1" customWidth="1"/>
    <col min="10247" max="10247" width="9.1640625" style="2"/>
    <col min="10248" max="10248" width="11.83203125" style="2" customWidth="1"/>
    <col min="10249" max="10496" width="9.1640625" style="2"/>
    <col min="10497" max="10497" width="6.83203125" style="2" customWidth="1"/>
    <col min="10498" max="10498" width="83.5" style="2" customWidth="1"/>
    <col min="10499" max="10499" width="11" style="2" customWidth="1"/>
    <col min="10500" max="10500" width="11.5" style="2" customWidth="1"/>
    <col min="10501" max="10501" width="8.6640625" style="2" customWidth="1"/>
    <col min="10502" max="10502" width="21.83203125" style="2" bestFit="1" customWidth="1"/>
    <col min="10503" max="10503" width="9.1640625" style="2"/>
    <col min="10504" max="10504" width="11.83203125" style="2" customWidth="1"/>
    <col min="10505" max="10752" width="9.1640625" style="2"/>
    <col min="10753" max="10753" width="6.83203125" style="2" customWidth="1"/>
    <col min="10754" max="10754" width="83.5" style="2" customWidth="1"/>
    <col min="10755" max="10755" width="11" style="2" customWidth="1"/>
    <col min="10756" max="10756" width="11.5" style="2" customWidth="1"/>
    <col min="10757" max="10757" width="8.6640625" style="2" customWidth="1"/>
    <col min="10758" max="10758" width="21.83203125" style="2" bestFit="1" customWidth="1"/>
    <col min="10759" max="10759" width="9.1640625" style="2"/>
    <col min="10760" max="10760" width="11.83203125" style="2" customWidth="1"/>
    <col min="10761" max="11008" width="9.1640625" style="2"/>
    <col min="11009" max="11009" width="6.83203125" style="2" customWidth="1"/>
    <col min="11010" max="11010" width="83.5" style="2" customWidth="1"/>
    <col min="11011" max="11011" width="11" style="2" customWidth="1"/>
    <col min="11012" max="11012" width="11.5" style="2" customWidth="1"/>
    <col min="11013" max="11013" width="8.6640625" style="2" customWidth="1"/>
    <col min="11014" max="11014" width="21.83203125" style="2" bestFit="1" customWidth="1"/>
    <col min="11015" max="11015" width="9.1640625" style="2"/>
    <col min="11016" max="11016" width="11.83203125" style="2" customWidth="1"/>
    <col min="11017" max="11264" width="9.1640625" style="2"/>
    <col min="11265" max="11265" width="6.83203125" style="2" customWidth="1"/>
    <col min="11266" max="11266" width="83.5" style="2" customWidth="1"/>
    <col min="11267" max="11267" width="11" style="2" customWidth="1"/>
    <col min="11268" max="11268" width="11.5" style="2" customWidth="1"/>
    <col min="11269" max="11269" width="8.6640625" style="2" customWidth="1"/>
    <col min="11270" max="11270" width="21.83203125" style="2" bestFit="1" customWidth="1"/>
    <col min="11271" max="11271" width="9.1640625" style="2"/>
    <col min="11272" max="11272" width="11.83203125" style="2" customWidth="1"/>
    <col min="11273" max="11520" width="9.1640625" style="2"/>
    <col min="11521" max="11521" width="6.83203125" style="2" customWidth="1"/>
    <col min="11522" max="11522" width="83.5" style="2" customWidth="1"/>
    <col min="11523" max="11523" width="11" style="2" customWidth="1"/>
    <col min="11524" max="11524" width="11.5" style="2" customWidth="1"/>
    <col min="11525" max="11525" width="8.6640625" style="2" customWidth="1"/>
    <col min="11526" max="11526" width="21.83203125" style="2" bestFit="1" customWidth="1"/>
    <col min="11527" max="11527" width="9.1640625" style="2"/>
    <col min="11528" max="11528" width="11.83203125" style="2" customWidth="1"/>
    <col min="11529" max="11776" width="9.1640625" style="2"/>
    <col min="11777" max="11777" width="6.83203125" style="2" customWidth="1"/>
    <col min="11778" max="11778" width="83.5" style="2" customWidth="1"/>
    <col min="11779" max="11779" width="11" style="2" customWidth="1"/>
    <col min="11780" max="11780" width="11.5" style="2" customWidth="1"/>
    <col min="11781" max="11781" width="8.6640625" style="2" customWidth="1"/>
    <col min="11782" max="11782" width="21.83203125" style="2" bestFit="1" customWidth="1"/>
    <col min="11783" max="11783" width="9.1640625" style="2"/>
    <col min="11784" max="11784" width="11.83203125" style="2" customWidth="1"/>
    <col min="11785" max="12032" width="9.1640625" style="2"/>
    <col min="12033" max="12033" width="6.83203125" style="2" customWidth="1"/>
    <col min="12034" max="12034" width="83.5" style="2" customWidth="1"/>
    <col min="12035" max="12035" width="11" style="2" customWidth="1"/>
    <col min="12036" max="12036" width="11.5" style="2" customWidth="1"/>
    <col min="12037" max="12037" width="8.6640625" style="2" customWidth="1"/>
    <col min="12038" max="12038" width="21.83203125" style="2" bestFit="1" customWidth="1"/>
    <col min="12039" max="12039" width="9.1640625" style="2"/>
    <col min="12040" max="12040" width="11.83203125" style="2" customWidth="1"/>
    <col min="12041" max="12288" width="9.1640625" style="2"/>
    <col min="12289" max="12289" width="6.83203125" style="2" customWidth="1"/>
    <col min="12290" max="12290" width="83.5" style="2" customWidth="1"/>
    <col min="12291" max="12291" width="11" style="2" customWidth="1"/>
    <col min="12292" max="12292" width="11.5" style="2" customWidth="1"/>
    <col min="12293" max="12293" width="8.6640625" style="2" customWidth="1"/>
    <col min="12294" max="12294" width="21.83203125" style="2" bestFit="1" customWidth="1"/>
    <col min="12295" max="12295" width="9.1640625" style="2"/>
    <col min="12296" max="12296" width="11.83203125" style="2" customWidth="1"/>
    <col min="12297" max="12544" width="9.1640625" style="2"/>
    <col min="12545" max="12545" width="6.83203125" style="2" customWidth="1"/>
    <col min="12546" max="12546" width="83.5" style="2" customWidth="1"/>
    <col min="12547" max="12547" width="11" style="2" customWidth="1"/>
    <col min="12548" max="12548" width="11.5" style="2" customWidth="1"/>
    <col min="12549" max="12549" width="8.6640625" style="2" customWidth="1"/>
    <col min="12550" max="12550" width="21.83203125" style="2" bestFit="1" customWidth="1"/>
    <col min="12551" max="12551" width="9.1640625" style="2"/>
    <col min="12552" max="12552" width="11.83203125" style="2" customWidth="1"/>
    <col min="12553" max="12800" width="9.1640625" style="2"/>
    <col min="12801" max="12801" width="6.83203125" style="2" customWidth="1"/>
    <col min="12802" max="12802" width="83.5" style="2" customWidth="1"/>
    <col min="12803" max="12803" width="11" style="2" customWidth="1"/>
    <col min="12804" max="12804" width="11.5" style="2" customWidth="1"/>
    <col min="12805" max="12805" width="8.6640625" style="2" customWidth="1"/>
    <col min="12806" max="12806" width="21.83203125" style="2" bestFit="1" customWidth="1"/>
    <col min="12807" max="12807" width="9.1640625" style="2"/>
    <col min="12808" max="12808" width="11.83203125" style="2" customWidth="1"/>
    <col min="12809" max="13056" width="9.1640625" style="2"/>
    <col min="13057" max="13057" width="6.83203125" style="2" customWidth="1"/>
    <col min="13058" max="13058" width="83.5" style="2" customWidth="1"/>
    <col min="13059" max="13059" width="11" style="2" customWidth="1"/>
    <col min="13060" max="13060" width="11.5" style="2" customWidth="1"/>
    <col min="13061" max="13061" width="8.6640625" style="2" customWidth="1"/>
    <col min="13062" max="13062" width="21.83203125" style="2" bestFit="1" customWidth="1"/>
    <col min="13063" max="13063" width="9.1640625" style="2"/>
    <col min="13064" max="13064" width="11.83203125" style="2" customWidth="1"/>
    <col min="13065" max="13312" width="9.1640625" style="2"/>
    <col min="13313" max="13313" width="6.83203125" style="2" customWidth="1"/>
    <col min="13314" max="13314" width="83.5" style="2" customWidth="1"/>
    <col min="13315" max="13315" width="11" style="2" customWidth="1"/>
    <col min="13316" max="13316" width="11.5" style="2" customWidth="1"/>
    <col min="13317" max="13317" width="8.6640625" style="2" customWidth="1"/>
    <col min="13318" max="13318" width="21.83203125" style="2" bestFit="1" customWidth="1"/>
    <col min="13319" max="13319" width="9.1640625" style="2"/>
    <col min="13320" max="13320" width="11.83203125" style="2" customWidth="1"/>
    <col min="13321" max="13568" width="9.1640625" style="2"/>
    <col min="13569" max="13569" width="6.83203125" style="2" customWidth="1"/>
    <col min="13570" max="13570" width="83.5" style="2" customWidth="1"/>
    <col min="13571" max="13571" width="11" style="2" customWidth="1"/>
    <col min="13572" max="13572" width="11.5" style="2" customWidth="1"/>
    <col min="13573" max="13573" width="8.6640625" style="2" customWidth="1"/>
    <col min="13574" max="13574" width="21.83203125" style="2" bestFit="1" customWidth="1"/>
    <col min="13575" max="13575" width="9.1640625" style="2"/>
    <col min="13576" max="13576" width="11.83203125" style="2" customWidth="1"/>
    <col min="13577" max="13824" width="9.1640625" style="2"/>
    <col min="13825" max="13825" width="6.83203125" style="2" customWidth="1"/>
    <col min="13826" max="13826" width="83.5" style="2" customWidth="1"/>
    <col min="13827" max="13827" width="11" style="2" customWidth="1"/>
    <col min="13828" max="13828" width="11.5" style="2" customWidth="1"/>
    <col min="13829" max="13829" width="8.6640625" style="2" customWidth="1"/>
    <col min="13830" max="13830" width="21.83203125" style="2" bestFit="1" customWidth="1"/>
    <col min="13831" max="13831" width="9.1640625" style="2"/>
    <col min="13832" max="13832" width="11.83203125" style="2" customWidth="1"/>
    <col min="13833" max="14080" width="9.1640625" style="2"/>
    <col min="14081" max="14081" width="6.83203125" style="2" customWidth="1"/>
    <col min="14082" max="14082" width="83.5" style="2" customWidth="1"/>
    <col min="14083" max="14083" width="11" style="2" customWidth="1"/>
    <col min="14084" max="14084" width="11.5" style="2" customWidth="1"/>
    <col min="14085" max="14085" width="8.6640625" style="2" customWidth="1"/>
    <col min="14086" max="14086" width="21.83203125" style="2" bestFit="1" customWidth="1"/>
    <col min="14087" max="14087" width="9.1640625" style="2"/>
    <col min="14088" max="14088" width="11.83203125" style="2" customWidth="1"/>
    <col min="14089" max="14336" width="9.1640625" style="2"/>
    <col min="14337" max="14337" width="6.83203125" style="2" customWidth="1"/>
    <col min="14338" max="14338" width="83.5" style="2" customWidth="1"/>
    <col min="14339" max="14339" width="11" style="2" customWidth="1"/>
    <col min="14340" max="14340" width="11.5" style="2" customWidth="1"/>
    <col min="14341" max="14341" width="8.6640625" style="2" customWidth="1"/>
    <col min="14342" max="14342" width="21.83203125" style="2" bestFit="1" customWidth="1"/>
    <col min="14343" max="14343" width="9.1640625" style="2"/>
    <col min="14344" max="14344" width="11.83203125" style="2" customWidth="1"/>
    <col min="14345" max="14592" width="9.1640625" style="2"/>
    <col min="14593" max="14593" width="6.83203125" style="2" customWidth="1"/>
    <col min="14594" max="14594" width="83.5" style="2" customWidth="1"/>
    <col min="14595" max="14595" width="11" style="2" customWidth="1"/>
    <col min="14596" max="14596" width="11.5" style="2" customWidth="1"/>
    <col min="14597" max="14597" width="8.6640625" style="2" customWidth="1"/>
    <col min="14598" max="14598" width="21.83203125" style="2" bestFit="1" customWidth="1"/>
    <col min="14599" max="14599" width="9.1640625" style="2"/>
    <col min="14600" max="14600" width="11.83203125" style="2" customWidth="1"/>
    <col min="14601" max="14848" width="9.1640625" style="2"/>
    <col min="14849" max="14849" width="6.83203125" style="2" customWidth="1"/>
    <col min="14850" max="14850" width="83.5" style="2" customWidth="1"/>
    <col min="14851" max="14851" width="11" style="2" customWidth="1"/>
    <col min="14852" max="14852" width="11.5" style="2" customWidth="1"/>
    <col min="14853" max="14853" width="8.6640625" style="2" customWidth="1"/>
    <col min="14854" max="14854" width="21.83203125" style="2" bestFit="1" customWidth="1"/>
    <col min="14855" max="14855" width="9.1640625" style="2"/>
    <col min="14856" max="14856" width="11.83203125" style="2" customWidth="1"/>
    <col min="14857" max="15104" width="9.1640625" style="2"/>
    <col min="15105" max="15105" width="6.83203125" style="2" customWidth="1"/>
    <col min="15106" max="15106" width="83.5" style="2" customWidth="1"/>
    <col min="15107" max="15107" width="11" style="2" customWidth="1"/>
    <col min="15108" max="15108" width="11.5" style="2" customWidth="1"/>
    <col min="15109" max="15109" width="8.6640625" style="2" customWidth="1"/>
    <col min="15110" max="15110" width="21.83203125" style="2" bestFit="1" customWidth="1"/>
    <col min="15111" max="15111" width="9.1640625" style="2"/>
    <col min="15112" max="15112" width="11.83203125" style="2" customWidth="1"/>
    <col min="15113" max="15360" width="9.1640625" style="2"/>
    <col min="15361" max="15361" width="6.83203125" style="2" customWidth="1"/>
    <col min="15362" max="15362" width="83.5" style="2" customWidth="1"/>
    <col min="15363" max="15363" width="11" style="2" customWidth="1"/>
    <col min="15364" max="15364" width="11.5" style="2" customWidth="1"/>
    <col min="15365" max="15365" width="8.6640625" style="2" customWidth="1"/>
    <col min="15366" max="15366" width="21.83203125" style="2" bestFit="1" customWidth="1"/>
    <col min="15367" max="15367" width="9.1640625" style="2"/>
    <col min="15368" max="15368" width="11.83203125" style="2" customWidth="1"/>
    <col min="15369" max="15616" width="9.1640625" style="2"/>
    <col min="15617" max="15617" width="6.83203125" style="2" customWidth="1"/>
    <col min="15618" max="15618" width="83.5" style="2" customWidth="1"/>
    <col min="15619" max="15619" width="11" style="2" customWidth="1"/>
    <col min="15620" max="15620" width="11.5" style="2" customWidth="1"/>
    <col min="15621" max="15621" width="8.6640625" style="2" customWidth="1"/>
    <col min="15622" max="15622" width="21.83203125" style="2" bestFit="1" customWidth="1"/>
    <col min="15623" max="15623" width="9.1640625" style="2"/>
    <col min="15624" max="15624" width="11.83203125" style="2" customWidth="1"/>
    <col min="15625" max="15872" width="9.1640625" style="2"/>
    <col min="15873" max="15873" width="6.83203125" style="2" customWidth="1"/>
    <col min="15874" max="15874" width="83.5" style="2" customWidth="1"/>
    <col min="15875" max="15875" width="11" style="2" customWidth="1"/>
    <col min="15876" max="15876" width="11.5" style="2" customWidth="1"/>
    <col min="15877" max="15877" width="8.6640625" style="2" customWidth="1"/>
    <col min="15878" max="15878" width="21.83203125" style="2" bestFit="1" customWidth="1"/>
    <col min="15879" max="15879" width="9.1640625" style="2"/>
    <col min="15880" max="15880" width="11.83203125" style="2" customWidth="1"/>
    <col min="15881" max="16128" width="9.1640625" style="2"/>
    <col min="16129" max="16129" width="6.83203125" style="2" customWidth="1"/>
    <col min="16130" max="16130" width="83.5" style="2" customWidth="1"/>
    <col min="16131" max="16131" width="11" style="2" customWidth="1"/>
    <col min="16132" max="16132" width="11.5" style="2" customWidth="1"/>
    <col min="16133" max="16133" width="8.6640625" style="2" customWidth="1"/>
    <col min="16134" max="16134" width="21.83203125" style="2" bestFit="1" customWidth="1"/>
    <col min="16135" max="16135" width="9.1640625" style="2"/>
    <col min="16136" max="16136" width="11.83203125" style="2" customWidth="1"/>
    <col min="16137" max="16384" width="9.1640625" style="2"/>
  </cols>
  <sheetData>
    <row r="1" spans="1:6" ht="27" customHeight="1" x14ac:dyDescent="0.2">
      <c r="A1" s="218" t="s">
        <v>514</v>
      </c>
      <c r="B1" s="218"/>
      <c r="C1" s="218"/>
      <c r="D1" s="218"/>
      <c r="E1" s="218"/>
      <c r="F1" s="218"/>
    </row>
    <row r="2" spans="1:6" x14ac:dyDescent="0.2">
      <c r="A2" s="3"/>
      <c r="B2" s="4"/>
      <c r="C2" s="5"/>
      <c r="D2" s="5"/>
      <c r="E2" s="4"/>
      <c r="F2" s="6"/>
    </row>
    <row r="3" spans="1:6" x14ac:dyDescent="0.2">
      <c r="B3" s="7" t="s">
        <v>309</v>
      </c>
      <c r="C3" s="10"/>
      <c r="D3" s="10"/>
      <c r="E3" s="7"/>
    </row>
    <row r="4" spans="1:6" x14ac:dyDescent="0.2">
      <c r="E4" s="12"/>
    </row>
    <row r="5" spans="1:6" x14ac:dyDescent="0.2">
      <c r="A5" s="12" t="s">
        <v>310</v>
      </c>
      <c r="B5" s="9" t="s">
        <v>311</v>
      </c>
      <c r="E5" s="12" t="s">
        <v>312</v>
      </c>
      <c r="F5" s="8">
        <f>F62</f>
        <v>5274875</v>
      </c>
    </row>
    <row r="6" spans="1:6" x14ac:dyDescent="0.2">
      <c r="A6" s="12"/>
      <c r="B6" s="9" t="s">
        <v>313</v>
      </c>
      <c r="E6" s="12"/>
    </row>
    <row r="7" spans="1:6" x14ac:dyDescent="0.2">
      <c r="A7" s="12" t="s">
        <v>314</v>
      </c>
      <c r="B7" s="9" t="s">
        <v>315</v>
      </c>
      <c r="E7" s="12" t="s">
        <v>312</v>
      </c>
      <c r="F7" s="8">
        <f>F100</f>
        <v>7732900</v>
      </c>
    </row>
    <row r="8" spans="1:6" x14ac:dyDescent="0.2">
      <c r="A8" s="12"/>
      <c r="B8" s="9" t="s">
        <v>313</v>
      </c>
      <c r="E8" s="12"/>
    </row>
    <row r="9" spans="1:6" x14ac:dyDescent="0.2">
      <c r="A9" s="12" t="s">
        <v>316</v>
      </c>
      <c r="B9" s="9" t="s">
        <v>317</v>
      </c>
      <c r="E9" s="12" t="s">
        <v>312</v>
      </c>
      <c r="F9" s="8">
        <f>F112</f>
        <v>987500</v>
      </c>
    </row>
    <row r="10" spans="1:6" x14ac:dyDescent="0.2">
      <c r="A10" s="12"/>
      <c r="B10" s="9" t="s">
        <v>313</v>
      </c>
      <c r="E10" s="12"/>
    </row>
    <row r="11" spans="1:6" x14ac:dyDescent="0.2">
      <c r="A11" s="12" t="s">
        <v>318</v>
      </c>
      <c r="B11" s="9" t="s">
        <v>319</v>
      </c>
      <c r="E11" s="12" t="s">
        <v>312</v>
      </c>
      <c r="F11" s="8">
        <f>F147</f>
        <v>842400</v>
      </c>
    </row>
    <row r="12" spans="1:6" x14ac:dyDescent="0.2">
      <c r="A12" s="12"/>
      <c r="E12" s="12"/>
    </row>
    <row r="13" spans="1:6" x14ac:dyDescent="0.2">
      <c r="A13" s="12" t="s">
        <v>320</v>
      </c>
      <c r="B13" s="9" t="s">
        <v>321</v>
      </c>
      <c r="E13" s="12" t="s">
        <v>312</v>
      </c>
      <c r="F13" s="8">
        <f>F188</f>
        <v>2987650</v>
      </c>
    </row>
    <row r="14" spans="1:6" x14ac:dyDescent="0.2">
      <c r="A14" s="12"/>
      <c r="E14" s="12"/>
    </row>
    <row r="15" spans="1:6" ht="15" customHeight="1" x14ac:dyDescent="0.2">
      <c r="A15" s="12" t="s">
        <v>322</v>
      </c>
      <c r="B15" s="9" t="s">
        <v>323</v>
      </c>
      <c r="E15" s="12" t="s">
        <v>312</v>
      </c>
      <c r="F15" s="8">
        <f>F210</f>
        <v>1288500</v>
      </c>
    </row>
    <row r="16" spans="1:6" x14ac:dyDescent="0.2">
      <c r="A16" s="12"/>
      <c r="E16" s="12"/>
    </row>
    <row r="17" spans="1:6" ht="15" customHeight="1" x14ac:dyDescent="0.2">
      <c r="A17" s="12" t="s">
        <v>324</v>
      </c>
      <c r="B17" s="9" t="s">
        <v>325</v>
      </c>
      <c r="E17" s="12" t="s">
        <v>312</v>
      </c>
      <c r="F17" s="8">
        <f>F334</f>
        <v>2801650</v>
      </c>
    </row>
    <row r="18" spans="1:6" x14ac:dyDescent="0.2">
      <c r="A18" s="12"/>
      <c r="E18" s="12"/>
    </row>
    <row r="19" spans="1:6" x14ac:dyDescent="0.2">
      <c r="A19" s="12" t="s">
        <v>326</v>
      </c>
      <c r="B19" s="9" t="s">
        <v>327</v>
      </c>
      <c r="E19" s="12" t="s">
        <v>312</v>
      </c>
      <c r="F19" s="8">
        <f>F362</f>
        <v>461250</v>
      </c>
    </row>
    <row r="20" spans="1:6" x14ac:dyDescent="0.2">
      <c r="A20" s="12"/>
      <c r="E20" s="12"/>
    </row>
    <row r="21" spans="1:6" x14ac:dyDescent="0.2">
      <c r="A21" s="12" t="s">
        <v>328</v>
      </c>
      <c r="B21" s="9" t="s">
        <v>329</v>
      </c>
      <c r="E21" s="12" t="s">
        <v>312</v>
      </c>
      <c r="F21" s="8">
        <f>F383</f>
        <v>563450</v>
      </c>
    </row>
    <row r="22" spans="1:6" ht="17" thickBot="1" x14ac:dyDescent="0.25">
      <c r="A22" s="12"/>
      <c r="E22" s="12"/>
    </row>
    <row r="23" spans="1:6" ht="19" thickBot="1" x14ac:dyDescent="0.25">
      <c r="B23" s="13" t="s">
        <v>330</v>
      </c>
      <c r="C23" s="14"/>
      <c r="D23" s="14"/>
      <c r="E23" s="15" t="s">
        <v>312</v>
      </c>
      <c r="F23" s="16">
        <f>SUM(F4:F22)</f>
        <v>22940175</v>
      </c>
    </row>
    <row r="24" spans="1:6" x14ac:dyDescent="0.2">
      <c r="B24" s="17"/>
      <c r="C24" s="18"/>
      <c r="D24" s="18"/>
      <c r="E24" s="19"/>
      <c r="F24" s="20"/>
    </row>
    <row r="25" spans="1:6" x14ac:dyDescent="0.2">
      <c r="B25" s="22"/>
      <c r="C25" s="18"/>
      <c r="D25" s="18"/>
      <c r="E25" s="22"/>
      <c r="F25" s="23"/>
    </row>
    <row r="26" spans="1:6" x14ac:dyDescent="0.2">
      <c r="B26" s="17"/>
      <c r="C26" s="18"/>
      <c r="D26" s="18"/>
      <c r="E26" s="17"/>
      <c r="F26" s="20"/>
    </row>
    <row r="27" spans="1:6" ht="30.75" customHeight="1" x14ac:dyDescent="0.2">
      <c r="A27" s="219" t="str">
        <f>A1</f>
        <v xml:space="preserve">BILL OF QUANTITIES FOR FACTORY BUILDING </v>
      </c>
      <c r="B27" s="220"/>
      <c r="C27" s="220"/>
      <c r="D27" s="220"/>
      <c r="E27" s="220"/>
      <c r="F27" s="220"/>
    </row>
    <row r="28" spans="1:6" ht="17" thickBot="1" x14ac:dyDescent="0.25">
      <c r="A28" s="160"/>
      <c r="B28" s="161"/>
      <c r="C28" s="24"/>
      <c r="D28" s="24"/>
      <c r="E28" s="161"/>
      <c r="F28" s="25"/>
    </row>
    <row r="29" spans="1:6" s="58" customFormat="1" x14ac:dyDescent="0.2">
      <c r="A29" s="162" t="s">
        <v>331</v>
      </c>
      <c r="B29" s="163" t="s">
        <v>332</v>
      </c>
      <c r="C29" s="221" t="s">
        <v>333</v>
      </c>
      <c r="D29" s="164" t="s">
        <v>334</v>
      </c>
      <c r="E29" s="223" t="s">
        <v>4</v>
      </c>
      <c r="F29" s="225" t="s">
        <v>335</v>
      </c>
    </row>
    <row r="30" spans="1:6" s="58" customFormat="1" ht="17" thickBot="1" x14ac:dyDescent="0.25">
      <c r="A30" s="165" t="s">
        <v>336</v>
      </c>
      <c r="B30" s="166"/>
      <c r="C30" s="222"/>
      <c r="D30" s="167" t="s">
        <v>337</v>
      </c>
      <c r="E30" s="224"/>
      <c r="F30" s="226"/>
    </row>
    <row r="31" spans="1:6" x14ac:dyDescent="0.2">
      <c r="A31" s="26"/>
      <c r="B31" s="26"/>
      <c r="C31" s="27"/>
      <c r="D31" s="18"/>
      <c r="E31" s="28"/>
      <c r="F31" s="29"/>
    </row>
    <row r="32" spans="1:6" s="72" customFormat="1" x14ac:dyDescent="0.2">
      <c r="A32" s="30" t="s">
        <v>338</v>
      </c>
      <c r="B32" s="31" t="s">
        <v>339</v>
      </c>
      <c r="C32" s="32"/>
      <c r="D32" s="32"/>
      <c r="E32" s="31"/>
      <c r="F32" s="8"/>
    </row>
    <row r="33" spans="1:6" s="72" customFormat="1" ht="19.5" customHeight="1" x14ac:dyDescent="0.2">
      <c r="A33" s="33"/>
      <c r="B33" s="33" t="s">
        <v>340</v>
      </c>
      <c r="C33" s="34"/>
      <c r="D33" s="34"/>
      <c r="E33" s="33"/>
      <c r="F33" s="8"/>
    </row>
    <row r="34" spans="1:6" s="72" customFormat="1" ht="62.25" customHeight="1" x14ac:dyDescent="0.2">
      <c r="A34" s="35" t="s">
        <v>341</v>
      </c>
      <c r="B34" s="209" t="s">
        <v>342</v>
      </c>
      <c r="C34" s="209"/>
      <c r="D34" s="209"/>
      <c r="E34" s="209"/>
      <c r="F34" s="209"/>
    </row>
    <row r="35" spans="1:6" s="72" customFormat="1" ht="63.75" customHeight="1" x14ac:dyDescent="0.2">
      <c r="A35" s="35" t="s">
        <v>343</v>
      </c>
      <c r="B35" s="209" t="s">
        <v>344</v>
      </c>
      <c r="C35" s="209"/>
      <c r="D35" s="209"/>
      <c r="E35" s="209"/>
      <c r="F35" s="209"/>
    </row>
    <row r="36" spans="1:6" s="72" customFormat="1" ht="65.25" customHeight="1" x14ac:dyDescent="0.2">
      <c r="A36" s="35" t="s">
        <v>345</v>
      </c>
      <c r="B36" s="209" t="s">
        <v>346</v>
      </c>
      <c r="C36" s="209"/>
      <c r="D36" s="209"/>
      <c r="E36" s="209"/>
      <c r="F36" s="209"/>
    </row>
    <row r="37" spans="1:6" s="72" customFormat="1" ht="60" customHeight="1" x14ac:dyDescent="0.2">
      <c r="A37" s="35" t="s">
        <v>347</v>
      </c>
      <c r="B37" s="209" t="s">
        <v>348</v>
      </c>
      <c r="C37" s="209"/>
      <c r="D37" s="209"/>
      <c r="E37" s="209"/>
      <c r="F37" s="209"/>
    </row>
    <row r="38" spans="1:6" s="72" customFormat="1" ht="42.75" customHeight="1" x14ac:dyDescent="0.2">
      <c r="A38" s="35" t="s">
        <v>349</v>
      </c>
      <c r="B38" s="209" t="s">
        <v>350</v>
      </c>
      <c r="C38" s="209"/>
      <c r="D38" s="209"/>
      <c r="E38" s="209"/>
      <c r="F38" s="209"/>
    </row>
    <row r="39" spans="1:6" s="72" customFormat="1" ht="29.25" customHeight="1" x14ac:dyDescent="0.2">
      <c r="A39" s="36" t="s">
        <v>351</v>
      </c>
      <c r="B39" s="209" t="s">
        <v>352</v>
      </c>
      <c r="C39" s="210"/>
      <c r="D39" s="210"/>
      <c r="E39" s="210"/>
      <c r="F39" s="210"/>
    </row>
    <row r="40" spans="1:6" s="72" customFormat="1" ht="21.75" customHeight="1" x14ac:dyDescent="0.2">
      <c r="A40" s="37" t="s">
        <v>353</v>
      </c>
      <c r="B40" s="209" t="s">
        <v>354</v>
      </c>
      <c r="C40" s="210"/>
      <c r="D40" s="210"/>
      <c r="E40" s="210"/>
      <c r="F40" s="210"/>
    </row>
    <row r="41" spans="1:6" s="72" customFormat="1" ht="21.75" customHeight="1" x14ac:dyDescent="0.2">
      <c r="A41" s="37" t="s">
        <v>355</v>
      </c>
      <c r="B41" s="215" t="s">
        <v>356</v>
      </c>
      <c r="C41" s="217"/>
      <c r="D41" s="217"/>
      <c r="E41" s="217"/>
      <c r="F41" s="217"/>
    </row>
    <row r="42" spans="1:6" s="72" customFormat="1" ht="10.5" customHeight="1" x14ac:dyDescent="0.2">
      <c r="A42" s="36"/>
      <c r="B42" s="38"/>
      <c r="C42" s="34"/>
      <c r="D42" s="34"/>
      <c r="E42" s="38"/>
      <c r="F42" s="8"/>
    </row>
    <row r="43" spans="1:6" s="72" customFormat="1" ht="138" customHeight="1" x14ac:dyDescent="0.2">
      <c r="A43" s="35">
        <v>1</v>
      </c>
      <c r="B43" s="39" t="s">
        <v>357</v>
      </c>
      <c r="C43" s="11">
        <v>2335</v>
      </c>
      <c r="D43" s="40">
        <v>100</v>
      </c>
      <c r="E43" s="12" t="s">
        <v>358</v>
      </c>
      <c r="F43" s="8">
        <f>D43*C43</f>
        <v>233500</v>
      </c>
    </row>
    <row r="44" spans="1:6" s="72" customFormat="1" ht="20.25" customHeight="1" x14ac:dyDescent="0.2">
      <c r="A44" s="35" t="s">
        <v>359</v>
      </c>
      <c r="B44" s="39" t="s">
        <v>12</v>
      </c>
      <c r="C44" s="11">
        <v>610</v>
      </c>
      <c r="D44" s="40">
        <v>100</v>
      </c>
      <c r="E44" s="12" t="s">
        <v>358</v>
      </c>
      <c r="F44" s="8">
        <f t="shared" ref="F44:F60" si="0">D44*C44</f>
        <v>61000</v>
      </c>
    </row>
    <row r="45" spans="1:6" s="72" customFormat="1" ht="18" customHeight="1" x14ac:dyDescent="0.2">
      <c r="A45" s="35" t="s">
        <v>360</v>
      </c>
      <c r="B45" s="41" t="s">
        <v>14</v>
      </c>
      <c r="C45" s="11">
        <v>235</v>
      </c>
      <c r="D45" s="40">
        <v>175</v>
      </c>
      <c r="E45" s="12" t="s">
        <v>358</v>
      </c>
      <c r="F45" s="8">
        <f t="shared" si="0"/>
        <v>41125</v>
      </c>
    </row>
    <row r="46" spans="1:6" ht="18" customHeight="1" x14ac:dyDescent="0.2">
      <c r="A46" s="35" t="s">
        <v>361</v>
      </c>
      <c r="B46" s="42" t="s">
        <v>16</v>
      </c>
      <c r="C46" s="11" t="s">
        <v>362</v>
      </c>
      <c r="D46" s="40">
        <v>300</v>
      </c>
      <c r="E46" s="12" t="s">
        <v>358</v>
      </c>
    </row>
    <row r="47" spans="1:6" s="72" customFormat="1" x14ac:dyDescent="0.2">
      <c r="A47" s="35"/>
      <c r="B47" s="39"/>
      <c r="C47" s="34"/>
      <c r="D47" s="43"/>
      <c r="E47" s="36"/>
      <c r="F47" s="8">
        <f t="shared" si="0"/>
        <v>0</v>
      </c>
    </row>
    <row r="48" spans="1:6" s="72" customFormat="1" ht="98.5" customHeight="1" x14ac:dyDescent="0.2">
      <c r="A48" s="35">
        <f>A43+1</f>
        <v>2</v>
      </c>
      <c r="B48" s="39" t="s">
        <v>18</v>
      </c>
      <c r="C48" s="11">
        <v>50</v>
      </c>
      <c r="D48" s="40">
        <v>50</v>
      </c>
      <c r="E48" s="12" t="s">
        <v>358</v>
      </c>
      <c r="F48" s="8">
        <f t="shared" si="0"/>
        <v>2500</v>
      </c>
    </row>
    <row r="49" spans="1:6" s="72" customFormat="1" x14ac:dyDescent="0.2">
      <c r="A49" s="35"/>
      <c r="B49" s="44"/>
      <c r="C49" s="11"/>
      <c r="D49" s="40"/>
      <c r="E49" s="12"/>
      <c r="F49" s="8">
        <f t="shared" si="0"/>
        <v>0</v>
      </c>
    </row>
    <row r="50" spans="1:6" s="72" customFormat="1" ht="102.5" customHeight="1" x14ac:dyDescent="0.2">
      <c r="A50" s="35">
        <f>A48+1</f>
        <v>3</v>
      </c>
      <c r="B50" s="39" t="s">
        <v>20</v>
      </c>
      <c r="C50" s="11">
        <v>1350</v>
      </c>
      <c r="D50" s="40">
        <v>200</v>
      </c>
      <c r="E50" s="12" t="s">
        <v>358</v>
      </c>
      <c r="F50" s="8">
        <f t="shared" si="0"/>
        <v>270000</v>
      </c>
    </row>
    <row r="51" spans="1:6" s="72" customFormat="1" x14ac:dyDescent="0.2">
      <c r="A51" s="39"/>
      <c r="B51" s="44"/>
      <c r="C51" s="34"/>
      <c r="D51" s="43"/>
      <c r="E51" s="36"/>
      <c r="F51" s="8">
        <f t="shared" si="0"/>
        <v>0</v>
      </c>
    </row>
    <row r="52" spans="1:6" s="72" customFormat="1" ht="72.5" customHeight="1" x14ac:dyDescent="0.2">
      <c r="A52" s="35">
        <f>A50+1</f>
        <v>4</v>
      </c>
      <c r="B52" s="39" t="s">
        <v>22</v>
      </c>
      <c r="C52" s="11">
        <v>1895</v>
      </c>
      <c r="D52" s="40">
        <v>700</v>
      </c>
      <c r="E52" s="12" t="s">
        <v>358</v>
      </c>
      <c r="F52" s="8">
        <f t="shared" si="0"/>
        <v>1326500</v>
      </c>
    </row>
    <row r="53" spans="1:6" s="72" customFormat="1" x14ac:dyDescent="0.2">
      <c r="A53" s="39"/>
      <c r="B53" s="39"/>
      <c r="C53" s="11"/>
      <c r="D53" s="40"/>
      <c r="E53" s="12"/>
      <c r="F53" s="8">
        <f t="shared" si="0"/>
        <v>0</v>
      </c>
    </row>
    <row r="54" spans="1:6" s="72" customFormat="1" ht="71.25" customHeight="1" x14ac:dyDescent="0.2">
      <c r="A54" s="45">
        <f>A52+1</f>
        <v>5</v>
      </c>
      <c r="B54" s="39" t="s">
        <v>24</v>
      </c>
      <c r="C54" s="11">
        <v>100</v>
      </c>
      <c r="D54" s="40">
        <v>1200</v>
      </c>
      <c r="E54" s="12" t="s">
        <v>358</v>
      </c>
      <c r="F54" s="8">
        <f t="shared" si="0"/>
        <v>120000</v>
      </c>
    </row>
    <row r="55" spans="1:6" s="72" customFormat="1" x14ac:dyDescent="0.2">
      <c r="A55" s="39"/>
      <c r="B55" s="39"/>
      <c r="C55" s="11"/>
      <c r="D55" s="40"/>
      <c r="E55" s="12"/>
      <c r="F55" s="8">
        <f t="shared" si="0"/>
        <v>0</v>
      </c>
    </row>
    <row r="56" spans="1:6" s="72" customFormat="1" ht="67.5" customHeight="1" x14ac:dyDescent="0.2">
      <c r="A56" s="45">
        <f>A54+1</f>
        <v>6</v>
      </c>
      <c r="B56" s="39" t="s">
        <v>26</v>
      </c>
      <c r="C56" s="11">
        <v>50</v>
      </c>
      <c r="D56" s="40">
        <v>1200</v>
      </c>
      <c r="E56" s="12" t="s">
        <v>358</v>
      </c>
      <c r="F56" s="8">
        <f t="shared" si="0"/>
        <v>60000</v>
      </c>
    </row>
    <row r="57" spans="1:6" s="72" customFormat="1" ht="18.75" customHeight="1" x14ac:dyDescent="0.2">
      <c r="A57" s="39"/>
      <c r="C57" s="34"/>
      <c r="D57" s="46"/>
      <c r="E57" s="36"/>
      <c r="F57" s="8">
        <f t="shared" si="0"/>
        <v>0</v>
      </c>
    </row>
    <row r="58" spans="1:6" s="72" customFormat="1" ht="74.5" customHeight="1" x14ac:dyDescent="0.2">
      <c r="A58" s="35">
        <v>7</v>
      </c>
      <c r="B58" s="39" t="s">
        <v>28</v>
      </c>
      <c r="C58" s="11">
        <f>2180-C54</f>
        <v>2080</v>
      </c>
      <c r="D58" s="40">
        <v>1500</v>
      </c>
      <c r="E58" s="12" t="s">
        <v>358</v>
      </c>
      <c r="F58" s="8">
        <f t="shared" si="0"/>
        <v>3120000</v>
      </c>
    </row>
    <row r="59" spans="1:6" s="72" customFormat="1" x14ac:dyDescent="0.2">
      <c r="A59" s="39"/>
      <c r="B59" s="39"/>
      <c r="C59" s="11"/>
      <c r="D59" s="40"/>
      <c r="E59" s="12"/>
      <c r="F59" s="8">
        <f t="shared" si="0"/>
        <v>0</v>
      </c>
    </row>
    <row r="60" spans="1:6" s="72" customFormat="1" ht="65.5" customHeight="1" x14ac:dyDescent="0.2">
      <c r="A60" s="35">
        <f>A58+1</f>
        <v>8</v>
      </c>
      <c r="B60" s="39" t="s">
        <v>30</v>
      </c>
      <c r="C60" s="11">
        <v>805</v>
      </c>
      <c r="D60" s="40">
        <v>50</v>
      </c>
      <c r="E60" s="12" t="s">
        <v>358</v>
      </c>
      <c r="F60" s="8">
        <f t="shared" si="0"/>
        <v>40250</v>
      </c>
    </row>
    <row r="61" spans="1:6" s="72" customFormat="1" ht="15" customHeight="1" thickBot="1" x14ac:dyDescent="0.25">
      <c r="A61" s="35"/>
      <c r="B61" s="39"/>
      <c r="C61" s="11"/>
      <c r="D61" s="11"/>
      <c r="E61" s="12"/>
      <c r="F61" s="8"/>
    </row>
    <row r="62" spans="1:6" s="72" customFormat="1" ht="17" thickBot="1" x14ac:dyDescent="0.25">
      <c r="A62" s="39"/>
      <c r="C62" s="32" t="s">
        <v>363</v>
      </c>
      <c r="D62" s="47"/>
      <c r="E62" s="39"/>
      <c r="F62" s="48">
        <f>SUM(F43:F61)</f>
        <v>5274875</v>
      </c>
    </row>
    <row r="63" spans="1:6" s="72" customFormat="1" x14ac:dyDescent="0.2">
      <c r="A63" s="39"/>
      <c r="C63" s="32"/>
      <c r="D63" s="47"/>
      <c r="E63" s="39"/>
      <c r="F63" s="20"/>
    </row>
    <row r="64" spans="1:6" s="72" customFormat="1" ht="17" x14ac:dyDescent="0.2">
      <c r="A64" s="39"/>
      <c r="B64" s="49" t="s">
        <v>364</v>
      </c>
      <c r="C64" s="32"/>
      <c r="D64" s="47"/>
      <c r="E64" s="39"/>
      <c r="F64" s="20"/>
    </row>
    <row r="65" spans="1:8" s="72" customFormat="1" x14ac:dyDescent="0.2">
      <c r="A65" s="39"/>
      <c r="B65" s="49"/>
      <c r="C65" s="32"/>
      <c r="D65" s="47"/>
      <c r="E65" s="39"/>
      <c r="F65" s="20"/>
    </row>
    <row r="66" spans="1:8" s="72" customFormat="1" ht="105.5" customHeight="1" x14ac:dyDescent="0.2">
      <c r="A66" s="35">
        <v>7</v>
      </c>
      <c r="B66" s="39" t="s">
        <v>365</v>
      </c>
      <c r="C66" s="11">
        <f>C58+C54</f>
        <v>2180</v>
      </c>
      <c r="D66" s="40">
        <v>1400</v>
      </c>
      <c r="E66" s="12" t="s">
        <v>358</v>
      </c>
      <c r="F66" s="8">
        <f>D66*C66</f>
        <v>3052000</v>
      </c>
    </row>
    <row r="67" spans="1:8" s="72" customFormat="1" ht="17" thickBot="1" x14ac:dyDescent="0.25">
      <c r="A67" s="39"/>
      <c r="C67" s="32"/>
      <c r="D67" s="47"/>
      <c r="E67" s="39"/>
      <c r="F67" s="20"/>
    </row>
    <row r="68" spans="1:8" s="72" customFormat="1" ht="17" thickBot="1" x14ac:dyDescent="0.25">
      <c r="A68" s="39"/>
      <c r="C68" s="32" t="s">
        <v>363</v>
      </c>
      <c r="D68" s="47"/>
      <c r="E68" s="39"/>
      <c r="F68" s="48">
        <f>SUM(F66:F67)</f>
        <v>3052000</v>
      </c>
    </row>
    <row r="69" spans="1:8" s="72" customFormat="1" x14ac:dyDescent="0.2">
      <c r="A69" s="39"/>
      <c r="C69" s="32"/>
      <c r="D69" s="47"/>
      <c r="E69" s="39"/>
      <c r="F69" s="20"/>
    </row>
    <row r="70" spans="1:8" s="72" customFormat="1" ht="17" x14ac:dyDescent="0.2">
      <c r="A70" s="49" t="s">
        <v>366</v>
      </c>
      <c r="B70" s="49" t="s">
        <v>367</v>
      </c>
      <c r="C70" s="50"/>
      <c r="D70" s="50"/>
      <c r="E70" s="49"/>
      <c r="F70" s="8"/>
    </row>
    <row r="71" spans="1:8" s="72" customFormat="1" ht="17" x14ac:dyDescent="0.2">
      <c r="A71" s="39"/>
      <c r="B71" s="49" t="s">
        <v>368</v>
      </c>
      <c r="C71" s="50"/>
      <c r="D71" s="50"/>
      <c r="E71" s="49"/>
      <c r="F71" s="8"/>
    </row>
    <row r="72" spans="1:8" s="72" customFormat="1" ht="54.75" customHeight="1" x14ac:dyDescent="0.2">
      <c r="A72" s="35" t="s">
        <v>341</v>
      </c>
      <c r="B72" s="209" t="s">
        <v>369</v>
      </c>
      <c r="C72" s="209"/>
      <c r="D72" s="209"/>
      <c r="E72" s="209"/>
      <c r="F72" s="210"/>
    </row>
    <row r="73" spans="1:8" s="72" customFormat="1" ht="25.5" customHeight="1" x14ac:dyDescent="0.2">
      <c r="A73" s="35" t="s">
        <v>370</v>
      </c>
      <c r="B73" s="209" t="s">
        <v>371</v>
      </c>
      <c r="C73" s="209"/>
      <c r="D73" s="209"/>
      <c r="E73" s="209"/>
      <c r="F73" s="210"/>
    </row>
    <row r="74" spans="1:8" s="72" customFormat="1" ht="42" customHeight="1" x14ac:dyDescent="0.2">
      <c r="A74" s="35" t="s">
        <v>345</v>
      </c>
      <c r="B74" s="209" t="s">
        <v>372</v>
      </c>
      <c r="C74" s="209"/>
      <c r="D74" s="209"/>
      <c r="E74" s="209"/>
      <c r="F74" s="210"/>
    </row>
    <row r="75" spans="1:8" s="72" customFormat="1" ht="53.25" customHeight="1" x14ac:dyDescent="0.2">
      <c r="A75" s="35" t="s">
        <v>347</v>
      </c>
      <c r="B75" s="209" t="s">
        <v>373</v>
      </c>
      <c r="C75" s="209"/>
      <c r="D75" s="209"/>
      <c r="E75" s="209"/>
      <c r="F75" s="214"/>
    </row>
    <row r="76" spans="1:8" s="51" customFormat="1" ht="39" customHeight="1" x14ac:dyDescent="0.2">
      <c r="A76" s="35" t="s">
        <v>349</v>
      </c>
      <c r="B76" s="213" t="s">
        <v>374</v>
      </c>
      <c r="C76" s="213"/>
      <c r="D76" s="213"/>
      <c r="E76" s="213"/>
      <c r="F76" s="213"/>
    </row>
    <row r="77" spans="1:8" s="72" customFormat="1" ht="104.25" customHeight="1" x14ac:dyDescent="0.2">
      <c r="A77" s="35" t="s">
        <v>351</v>
      </c>
      <c r="B77" s="215" t="s">
        <v>375</v>
      </c>
      <c r="C77" s="215"/>
      <c r="D77" s="215"/>
      <c r="E77" s="215"/>
      <c r="F77" s="216"/>
      <c r="G77" s="215"/>
      <c r="H77" s="215"/>
    </row>
    <row r="78" spans="1:8" s="51" customFormat="1" ht="13.5" customHeight="1" x14ac:dyDescent="0.2">
      <c r="A78" s="35"/>
      <c r="B78" s="52"/>
      <c r="C78" s="47"/>
      <c r="D78" s="47"/>
      <c r="E78" s="52"/>
      <c r="F78" s="53"/>
    </row>
    <row r="79" spans="1:8" s="72" customFormat="1" ht="111.75" customHeight="1" x14ac:dyDescent="0.2">
      <c r="A79" s="35">
        <v>1</v>
      </c>
      <c r="B79" s="39" t="s">
        <v>35</v>
      </c>
      <c r="C79" s="11">
        <v>340</v>
      </c>
      <c r="D79" s="54">
        <v>2500</v>
      </c>
      <c r="E79" s="12" t="s">
        <v>358</v>
      </c>
      <c r="F79" s="8">
        <f>D79*C79</f>
        <v>850000</v>
      </c>
    </row>
    <row r="80" spans="1:8" s="72" customFormat="1" ht="40.5" customHeight="1" x14ac:dyDescent="0.2">
      <c r="A80" s="35" t="s">
        <v>359</v>
      </c>
      <c r="B80" s="39" t="s">
        <v>37</v>
      </c>
      <c r="C80" s="11">
        <v>20</v>
      </c>
      <c r="D80" s="54">
        <v>3000</v>
      </c>
      <c r="E80" s="12" t="s">
        <v>358</v>
      </c>
      <c r="F80" s="8">
        <f t="shared" ref="F80:F97" si="1">D80*C80</f>
        <v>60000</v>
      </c>
    </row>
    <row r="81" spans="1:6" s="72" customFormat="1" ht="33" customHeight="1" x14ac:dyDescent="0.2">
      <c r="A81" s="35" t="s">
        <v>360</v>
      </c>
      <c r="B81" s="39" t="s">
        <v>38</v>
      </c>
      <c r="C81" s="11">
        <v>50</v>
      </c>
      <c r="D81" s="54">
        <v>3500</v>
      </c>
      <c r="E81" s="12" t="s">
        <v>358</v>
      </c>
      <c r="F81" s="8">
        <f t="shared" si="1"/>
        <v>175000</v>
      </c>
    </row>
    <row r="82" spans="1:6" s="72" customFormat="1" ht="11.25" customHeight="1" x14ac:dyDescent="0.2">
      <c r="A82" s="35"/>
      <c r="B82" s="41"/>
      <c r="C82" s="34"/>
      <c r="D82" s="43"/>
      <c r="E82" s="36"/>
      <c r="F82" s="8">
        <f t="shared" si="1"/>
        <v>0</v>
      </c>
    </row>
    <row r="83" spans="1:6" s="72" customFormat="1" ht="138.75" customHeight="1" x14ac:dyDescent="0.2">
      <c r="A83" s="35">
        <f>A79+1</f>
        <v>2</v>
      </c>
      <c r="B83" s="39" t="s">
        <v>376</v>
      </c>
      <c r="C83" s="11"/>
      <c r="D83" s="40"/>
      <c r="E83" s="12"/>
      <c r="F83" s="8">
        <f t="shared" si="1"/>
        <v>0</v>
      </c>
    </row>
    <row r="84" spans="1:6" ht="20.25" customHeight="1" x14ac:dyDescent="0.2">
      <c r="A84" s="35" t="s">
        <v>377</v>
      </c>
      <c r="B84" s="39" t="s">
        <v>378</v>
      </c>
      <c r="C84" s="55">
        <v>410</v>
      </c>
      <c r="D84" s="54">
        <v>4000</v>
      </c>
      <c r="E84" s="12" t="s">
        <v>358</v>
      </c>
      <c r="F84" s="8">
        <f t="shared" si="1"/>
        <v>1640000</v>
      </c>
    </row>
    <row r="85" spans="1:6" s="58" customFormat="1" ht="24.75" customHeight="1" x14ac:dyDescent="0.2">
      <c r="A85" s="56" t="s">
        <v>359</v>
      </c>
      <c r="B85" s="57" t="s">
        <v>379</v>
      </c>
      <c r="C85" s="55">
        <v>65</v>
      </c>
      <c r="D85" s="54">
        <v>4500</v>
      </c>
      <c r="E85" s="12" t="s">
        <v>358</v>
      </c>
      <c r="F85" s="8">
        <f t="shared" si="1"/>
        <v>292500</v>
      </c>
    </row>
    <row r="86" spans="1:6" s="72" customFormat="1" ht="16.5" customHeight="1" x14ac:dyDescent="0.2">
      <c r="A86" s="35"/>
      <c r="B86" s="39"/>
      <c r="C86" s="34"/>
      <c r="D86" s="43"/>
      <c r="E86" s="36"/>
      <c r="F86" s="8">
        <f t="shared" si="1"/>
        <v>0</v>
      </c>
    </row>
    <row r="87" spans="1:6" s="72" customFormat="1" ht="162.5" customHeight="1" x14ac:dyDescent="0.2">
      <c r="A87" s="35">
        <f>A83+1</f>
        <v>3</v>
      </c>
      <c r="B87" s="39" t="s">
        <v>380</v>
      </c>
      <c r="C87" s="11">
        <v>50</v>
      </c>
      <c r="D87" s="40">
        <v>5000</v>
      </c>
      <c r="E87" s="12" t="s">
        <v>358</v>
      </c>
      <c r="F87" s="8">
        <f t="shared" si="1"/>
        <v>250000</v>
      </c>
    </row>
    <row r="88" spans="1:6" s="72" customFormat="1" ht="15" customHeight="1" x14ac:dyDescent="0.2">
      <c r="A88" s="35"/>
      <c r="B88" s="41"/>
      <c r="C88" s="34"/>
      <c r="D88" s="43"/>
      <c r="E88" s="36"/>
      <c r="F88" s="8">
        <f t="shared" si="1"/>
        <v>0</v>
      </c>
    </row>
    <row r="89" spans="1:6" s="72" customFormat="1" ht="170.5" customHeight="1" x14ac:dyDescent="0.2">
      <c r="A89" s="35">
        <f>A87+1</f>
        <v>4</v>
      </c>
      <c r="B89" s="39" t="s">
        <v>46</v>
      </c>
      <c r="C89" s="34"/>
      <c r="D89" s="43"/>
      <c r="E89" s="36"/>
      <c r="F89" s="8">
        <f t="shared" si="1"/>
        <v>0</v>
      </c>
    </row>
    <row r="90" spans="1:6" s="72" customFormat="1" ht="23.25" customHeight="1" x14ac:dyDescent="0.2">
      <c r="A90" s="35" t="s">
        <v>381</v>
      </c>
      <c r="B90" s="39" t="s">
        <v>382</v>
      </c>
      <c r="C90" s="34">
        <v>1</v>
      </c>
      <c r="D90" s="43">
        <v>50000</v>
      </c>
      <c r="E90" s="36" t="s">
        <v>48</v>
      </c>
      <c r="F90" s="59">
        <f t="shared" si="1"/>
        <v>50000</v>
      </c>
    </row>
    <row r="91" spans="1:6" s="72" customFormat="1" ht="76.5" customHeight="1" x14ac:dyDescent="0.2">
      <c r="A91" s="35" t="s">
        <v>383</v>
      </c>
      <c r="B91" s="39" t="s">
        <v>384</v>
      </c>
      <c r="C91" s="11">
        <v>70</v>
      </c>
      <c r="D91" s="40">
        <v>50000</v>
      </c>
      <c r="E91" s="12" t="s">
        <v>48</v>
      </c>
      <c r="F91" s="8">
        <f t="shared" si="1"/>
        <v>3500000</v>
      </c>
    </row>
    <row r="92" spans="1:6" s="72" customFormat="1" ht="15.75" customHeight="1" x14ac:dyDescent="0.2">
      <c r="A92" s="39"/>
      <c r="B92" s="39"/>
      <c r="C92" s="34"/>
      <c r="D92" s="43"/>
      <c r="E92" s="36"/>
      <c r="F92" s="8">
        <f t="shared" si="1"/>
        <v>0</v>
      </c>
    </row>
    <row r="93" spans="1:6" s="72" customFormat="1" ht="111.5" customHeight="1" x14ac:dyDescent="0.2">
      <c r="A93" s="35">
        <f>A89+1</f>
        <v>5</v>
      </c>
      <c r="B93" s="39" t="s">
        <v>53</v>
      </c>
      <c r="C93" s="34"/>
      <c r="D93" s="43"/>
      <c r="E93" s="36"/>
      <c r="F93" s="8">
        <f t="shared" si="1"/>
        <v>0</v>
      </c>
    </row>
    <row r="94" spans="1:6" s="58" customFormat="1" ht="20.25" customHeight="1" x14ac:dyDescent="0.2">
      <c r="A94" s="56" t="s">
        <v>377</v>
      </c>
      <c r="B94" s="39" t="s">
        <v>385</v>
      </c>
      <c r="C94" s="55">
        <v>1870</v>
      </c>
      <c r="D94" s="60">
        <v>350</v>
      </c>
      <c r="E94" s="61" t="s">
        <v>386</v>
      </c>
      <c r="F94" s="62">
        <f t="shared" si="1"/>
        <v>654500</v>
      </c>
    </row>
    <row r="95" spans="1:6" s="58" customFormat="1" ht="33.75" customHeight="1" x14ac:dyDescent="0.2">
      <c r="A95" s="56" t="s">
        <v>359</v>
      </c>
      <c r="B95" s="57" t="s">
        <v>379</v>
      </c>
      <c r="C95" s="55">
        <v>670</v>
      </c>
      <c r="D95" s="60">
        <v>350</v>
      </c>
      <c r="E95" s="61" t="s">
        <v>386</v>
      </c>
      <c r="F95" s="62">
        <f>D95*C95</f>
        <v>234500</v>
      </c>
    </row>
    <row r="96" spans="1:6" s="72" customFormat="1" ht="14.25" customHeight="1" x14ac:dyDescent="0.2">
      <c r="A96" s="35"/>
      <c r="B96" s="39"/>
      <c r="C96" s="63"/>
      <c r="D96" s="43"/>
      <c r="E96" s="36"/>
      <c r="F96" s="62">
        <f t="shared" si="1"/>
        <v>0</v>
      </c>
    </row>
    <row r="97" spans="1:6" s="72" customFormat="1" ht="71" customHeight="1" x14ac:dyDescent="0.2">
      <c r="A97" s="35">
        <f>A93+1</f>
        <v>6</v>
      </c>
      <c r="B97" s="64" t="s">
        <v>308</v>
      </c>
      <c r="C97" s="11">
        <f>CEILING(C84*8*0.2,5)</f>
        <v>660</v>
      </c>
      <c r="D97" s="40">
        <v>40</v>
      </c>
      <c r="E97" s="12" t="s">
        <v>387</v>
      </c>
      <c r="F97" s="8">
        <f t="shared" si="1"/>
        <v>26400</v>
      </c>
    </row>
    <row r="98" spans="1:6" s="72" customFormat="1" ht="17" x14ac:dyDescent="0.2">
      <c r="A98" s="35"/>
      <c r="B98" s="49" t="s">
        <v>388</v>
      </c>
      <c r="C98" s="50"/>
      <c r="D98" s="65"/>
      <c r="E98" s="49"/>
      <c r="F98" s="8"/>
    </row>
    <row r="99" spans="1:6" s="72" customFormat="1" ht="36" customHeight="1" thickBot="1" x14ac:dyDescent="0.25">
      <c r="A99" s="35"/>
      <c r="B99" s="209" t="s">
        <v>389</v>
      </c>
      <c r="C99" s="209"/>
      <c r="D99" s="209"/>
      <c r="E99" s="209"/>
      <c r="F99" s="210"/>
    </row>
    <row r="100" spans="1:6" s="72" customFormat="1" ht="17" thickBot="1" x14ac:dyDescent="0.25">
      <c r="A100" s="39"/>
      <c r="B100" s="39"/>
      <c r="C100" s="32" t="s">
        <v>363</v>
      </c>
      <c r="D100" s="47"/>
      <c r="E100" s="39"/>
      <c r="F100" s="48">
        <f>SUM(F79:F98)</f>
        <v>7732900</v>
      </c>
    </row>
    <row r="101" spans="1:6" s="72" customFormat="1" x14ac:dyDescent="0.2">
      <c r="A101" s="39"/>
      <c r="B101" s="39"/>
      <c r="C101" s="32"/>
      <c r="D101" s="47"/>
      <c r="E101" s="39"/>
      <c r="F101" s="20"/>
    </row>
    <row r="102" spans="1:6" s="72" customFormat="1" ht="17" x14ac:dyDescent="0.2">
      <c r="A102" s="49" t="s">
        <v>390</v>
      </c>
      <c r="B102" s="49" t="s">
        <v>391</v>
      </c>
      <c r="C102" s="50"/>
      <c r="D102" s="50"/>
      <c r="E102" s="49"/>
      <c r="F102" s="8"/>
    </row>
    <row r="103" spans="1:6" s="72" customFormat="1" ht="45" customHeight="1" x14ac:dyDescent="0.2">
      <c r="A103" s="35"/>
      <c r="B103" s="209" t="s">
        <v>392</v>
      </c>
      <c r="C103" s="210"/>
      <c r="D103" s="210"/>
      <c r="E103" s="210"/>
      <c r="F103" s="210"/>
    </row>
    <row r="104" spans="1:6" s="72" customFormat="1" x14ac:dyDescent="0.2">
      <c r="A104" s="39"/>
      <c r="B104" s="39"/>
      <c r="C104" s="47"/>
      <c r="D104" s="47"/>
      <c r="E104" s="39"/>
      <c r="F104" s="8"/>
    </row>
    <row r="105" spans="1:6" s="72" customFormat="1" ht="15" customHeight="1" x14ac:dyDescent="0.2">
      <c r="A105" s="35"/>
      <c r="B105" s="39"/>
      <c r="C105" s="32"/>
      <c r="D105" s="47"/>
      <c r="E105" s="39"/>
      <c r="F105" s="20"/>
    </row>
    <row r="106" spans="1:6" s="72" customFormat="1" ht="95.5" customHeight="1" x14ac:dyDescent="0.2">
      <c r="A106" s="35">
        <v>1</v>
      </c>
      <c r="B106" s="39" t="s">
        <v>393</v>
      </c>
      <c r="C106" s="32"/>
      <c r="D106" s="47"/>
      <c r="E106" s="39"/>
      <c r="F106" s="20"/>
    </row>
    <row r="107" spans="1:6" s="72" customFormat="1" ht="20" customHeight="1" x14ac:dyDescent="0.2">
      <c r="A107" s="35" t="s">
        <v>377</v>
      </c>
      <c r="B107" s="39" t="s">
        <v>378</v>
      </c>
      <c r="C107" s="11">
        <v>125</v>
      </c>
      <c r="D107" s="40">
        <v>4000</v>
      </c>
      <c r="E107" s="12" t="s">
        <v>358</v>
      </c>
      <c r="F107" s="8">
        <f>D107*C107</f>
        <v>500000</v>
      </c>
    </row>
    <row r="108" spans="1:6" s="58" customFormat="1" ht="24.75" customHeight="1" x14ac:dyDescent="0.2">
      <c r="A108" s="56" t="s">
        <v>359</v>
      </c>
      <c r="B108" s="57" t="s">
        <v>379</v>
      </c>
      <c r="C108" s="55">
        <v>120</v>
      </c>
      <c r="D108" s="40">
        <v>4000</v>
      </c>
      <c r="E108" s="61" t="s">
        <v>358</v>
      </c>
      <c r="F108" s="8">
        <f>D108*C108</f>
        <v>480000</v>
      </c>
    </row>
    <row r="109" spans="1:6" s="72" customFormat="1" x14ac:dyDescent="0.2">
      <c r="A109" s="35"/>
      <c r="B109" s="41"/>
      <c r="C109" s="11"/>
      <c r="D109" s="40"/>
      <c r="E109" s="12"/>
      <c r="F109" s="8">
        <f>D109*C109</f>
        <v>0</v>
      </c>
    </row>
    <row r="110" spans="1:6" s="72" customFormat="1" ht="97.25" customHeight="1" x14ac:dyDescent="0.2">
      <c r="A110" s="35">
        <f>A115+1</f>
        <v>2</v>
      </c>
      <c r="B110" s="66" t="s">
        <v>394</v>
      </c>
      <c r="C110" s="11">
        <v>15</v>
      </c>
      <c r="D110" s="40">
        <v>500</v>
      </c>
      <c r="E110" s="12" t="s">
        <v>386</v>
      </c>
      <c r="F110" s="8">
        <f>D110*C110</f>
        <v>7500</v>
      </c>
    </row>
    <row r="111" spans="1:6" s="72" customFormat="1" ht="17" thickBot="1" x14ac:dyDescent="0.25">
      <c r="A111" s="35"/>
      <c r="B111" s="39"/>
      <c r="C111" s="11"/>
      <c r="D111" s="40"/>
      <c r="E111" s="12"/>
      <c r="F111" s="8">
        <f>D111*C111</f>
        <v>0</v>
      </c>
    </row>
    <row r="112" spans="1:6" s="72" customFormat="1" ht="21" customHeight="1" thickBot="1" x14ac:dyDescent="0.25">
      <c r="A112" s="35"/>
      <c r="B112" s="39"/>
      <c r="C112" s="32" t="s">
        <v>363</v>
      </c>
      <c r="D112" s="67"/>
      <c r="E112" s="39"/>
      <c r="F112" s="48">
        <f>SUM(F107:F111)</f>
        <v>987500</v>
      </c>
    </row>
    <row r="113" spans="1:6" s="72" customFormat="1" ht="15" customHeight="1" x14ac:dyDescent="0.2">
      <c r="A113" s="35"/>
      <c r="B113" s="49" t="s">
        <v>395</v>
      </c>
      <c r="C113" s="32"/>
      <c r="D113" s="67"/>
      <c r="E113" s="39"/>
      <c r="F113" s="20"/>
    </row>
    <row r="114" spans="1:6" s="72" customFormat="1" x14ac:dyDescent="0.2">
      <c r="A114" s="35"/>
      <c r="B114" s="39"/>
      <c r="C114" s="11"/>
      <c r="D114" s="40"/>
      <c r="E114" s="12"/>
      <c r="F114" s="8"/>
    </row>
    <row r="115" spans="1:6" s="72" customFormat="1" ht="122.25" customHeight="1" x14ac:dyDescent="0.2">
      <c r="A115" s="35">
        <v>1</v>
      </c>
      <c r="B115" s="168" t="s">
        <v>67</v>
      </c>
      <c r="C115" s="47"/>
      <c r="D115" s="67"/>
      <c r="E115" s="39"/>
      <c r="F115" s="8"/>
    </row>
    <row r="116" spans="1:6" ht="23.25" customHeight="1" x14ac:dyDescent="0.2">
      <c r="A116" s="35" t="s">
        <v>377</v>
      </c>
      <c r="B116" s="39" t="s">
        <v>378</v>
      </c>
      <c r="C116" s="11">
        <f>C107</f>
        <v>125</v>
      </c>
      <c r="D116" s="54">
        <v>4500</v>
      </c>
      <c r="E116" s="12" t="s">
        <v>358</v>
      </c>
      <c r="F116" s="8">
        <f>D116*C116</f>
        <v>562500</v>
      </c>
    </row>
    <row r="117" spans="1:6" s="58" customFormat="1" ht="24.75" customHeight="1" x14ac:dyDescent="0.2">
      <c r="A117" s="56" t="s">
        <v>359</v>
      </c>
      <c r="B117" s="57" t="s">
        <v>379</v>
      </c>
      <c r="C117" s="55">
        <f>C108</f>
        <v>120</v>
      </c>
      <c r="D117" s="54">
        <v>5000</v>
      </c>
      <c r="E117" s="61" t="s">
        <v>358</v>
      </c>
      <c r="F117" s="8">
        <f>D117*C117</f>
        <v>600000</v>
      </c>
    </row>
    <row r="118" spans="1:6" s="72" customFormat="1" ht="17" thickBot="1" x14ac:dyDescent="0.25">
      <c r="A118" s="35"/>
      <c r="B118" s="39"/>
      <c r="C118" s="11"/>
      <c r="D118" s="40"/>
      <c r="E118" s="12"/>
      <c r="F118" s="8"/>
    </row>
    <row r="119" spans="1:6" s="72" customFormat="1" ht="17" thickBot="1" x14ac:dyDescent="0.25">
      <c r="A119" s="35"/>
      <c r="B119" s="57"/>
      <c r="C119" s="68" t="s">
        <v>363</v>
      </c>
      <c r="D119" s="47"/>
      <c r="E119" s="39"/>
      <c r="F119" s="69">
        <f>SUM(F115:F118)</f>
        <v>1162500</v>
      </c>
    </row>
    <row r="120" spans="1:6" s="72" customFormat="1" x14ac:dyDescent="0.2">
      <c r="A120" s="39"/>
      <c r="B120" s="39"/>
      <c r="C120" s="47"/>
      <c r="D120" s="47"/>
      <c r="E120" s="39"/>
      <c r="F120" s="8">
        <f>D120*C120</f>
        <v>0</v>
      </c>
    </row>
    <row r="121" spans="1:6" s="72" customFormat="1" x14ac:dyDescent="0.2">
      <c r="A121" s="39"/>
      <c r="B121" s="39"/>
      <c r="C121" s="47"/>
      <c r="D121" s="47"/>
      <c r="E121" s="39"/>
      <c r="F121" s="8"/>
    </row>
    <row r="122" spans="1:6" s="72" customFormat="1" ht="17" x14ac:dyDescent="0.2">
      <c r="A122" s="49" t="s">
        <v>396</v>
      </c>
      <c r="B122" s="49" t="s">
        <v>397</v>
      </c>
      <c r="C122" s="50"/>
      <c r="D122" s="50"/>
      <c r="E122" s="49"/>
      <c r="F122" s="8"/>
    </row>
    <row r="123" spans="1:6" s="72" customFormat="1" ht="17" x14ac:dyDescent="0.2">
      <c r="A123" s="49"/>
      <c r="B123" s="71" t="s">
        <v>398</v>
      </c>
      <c r="C123" s="70"/>
      <c r="D123" s="70"/>
      <c r="E123" s="71"/>
      <c r="F123" s="8"/>
    </row>
    <row r="124" spans="1:6" s="72" customFormat="1" ht="59.25" customHeight="1" x14ac:dyDescent="0.2">
      <c r="A124" s="35" t="s">
        <v>399</v>
      </c>
      <c r="B124" s="211" t="s">
        <v>400</v>
      </c>
      <c r="C124" s="211"/>
      <c r="D124" s="211"/>
      <c r="E124" s="211"/>
      <c r="F124" s="212"/>
    </row>
    <row r="125" spans="1:6" s="72" customFormat="1" ht="43.5" customHeight="1" x14ac:dyDescent="0.2">
      <c r="A125" s="35" t="s">
        <v>370</v>
      </c>
      <c r="B125" s="211" t="s">
        <v>401</v>
      </c>
      <c r="C125" s="211"/>
      <c r="D125" s="211"/>
      <c r="E125" s="211"/>
      <c r="F125" s="212"/>
    </row>
    <row r="126" spans="1:6" s="171" customFormat="1" x14ac:dyDescent="0.2">
      <c r="A126" s="73"/>
      <c r="B126" s="73"/>
      <c r="C126" s="169"/>
      <c r="D126" s="74"/>
      <c r="E126" s="169"/>
      <c r="F126" s="170"/>
    </row>
    <row r="127" spans="1:6" s="171" customFormat="1" ht="72.75" customHeight="1" x14ac:dyDescent="0.2">
      <c r="A127" s="172">
        <v>1</v>
      </c>
      <c r="B127" s="75" t="s">
        <v>402</v>
      </c>
      <c r="C127" s="76">
        <v>50</v>
      </c>
      <c r="D127" s="76">
        <v>250</v>
      </c>
      <c r="E127" s="95" t="s">
        <v>386</v>
      </c>
      <c r="F127" s="8">
        <f t="shared" ref="F127:F146" si="2">D127*C127</f>
        <v>12500</v>
      </c>
    </row>
    <row r="128" spans="1:6" s="72" customFormat="1" x14ac:dyDescent="0.2">
      <c r="A128" s="45"/>
      <c r="B128" s="39"/>
      <c r="C128" s="34"/>
      <c r="D128" s="43"/>
      <c r="E128" s="36"/>
      <c r="F128" s="8">
        <f t="shared" si="2"/>
        <v>0</v>
      </c>
    </row>
    <row r="129" spans="1:7" s="72" customFormat="1" ht="119" customHeight="1" x14ac:dyDescent="0.2">
      <c r="A129" s="45">
        <f>A127+1</f>
        <v>2</v>
      </c>
      <c r="B129" s="77" t="s">
        <v>403</v>
      </c>
      <c r="C129" s="11">
        <v>755</v>
      </c>
      <c r="D129" s="40">
        <v>250</v>
      </c>
      <c r="E129" s="12" t="s">
        <v>386</v>
      </c>
      <c r="F129" s="8">
        <f t="shared" si="2"/>
        <v>188750</v>
      </c>
    </row>
    <row r="130" spans="1:7" s="72" customFormat="1" x14ac:dyDescent="0.2">
      <c r="A130" s="45"/>
      <c r="B130" s="39"/>
      <c r="C130" s="34"/>
      <c r="D130" s="43"/>
      <c r="E130" s="36"/>
      <c r="F130" s="8">
        <f>D130*C130</f>
        <v>0</v>
      </c>
    </row>
    <row r="131" spans="1:7" s="72" customFormat="1" ht="140.5" customHeight="1" x14ac:dyDescent="0.2">
      <c r="A131" s="45">
        <f>A129+1</f>
        <v>3</v>
      </c>
      <c r="B131" s="75" t="s">
        <v>404</v>
      </c>
      <c r="C131" s="11">
        <f>840/2</f>
        <v>420</v>
      </c>
      <c r="D131" s="40">
        <v>300</v>
      </c>
      <c r="E131" s="12" t="s">
        <v>386</v>
      </c>
      <c r="F131" s="8">
        <f>D131*C131</f>
        <v>126000</v>
      </c>
    </row>
    <row r="132" spans="1:7" s="72" customFormat="1" x14ac:dyDescent="0.2">
      <c r="A132" s="173"/>
      <c r="B132" s="44"/>
      <c r="C132" s="135"/>
      <c r="D132" s="54"/>
      <c r="E132" s="135"/>
      <c r="F132" s="170">
        <f t="shared" si="2"/>
        <v>0</v>
      </c>
    </row>
    <row r="133" spans="1:7" s="72" customFormat="1" ht="146.5" customHeight="1" x14ac:dyDescent="0.2">
      <c r="A133" s="174">
        <f>A131+1</f>
        <v>4</v>
      </c>
      <c r="B133" s="44" t="s">
        <v>405</v>
      </c>
      <c r="C133" s="175">
        <f>C131</f>
        <v>420</v>
      </c>
      <c r="D133" s="54">
        <v>300</v>
      </c>
      <c r="E133" s="175" t="s">
        <v>386</v>
      </c>
      <c r="F133" s="170">
        <f>D133*C133</f>
        <v>126000</v>
      </c>
    </row>
    <row r="134" spans="1:7" s="171" customFormat="1" x14ac:dyDescent="0.2">
      <c r="A134" s="172"/>
      <c r="B134" s="44"/>
      <c r="C134" s="78"/>
      <c r="D134" s="78"/>
      <c r="E134" s="176"/>
      <c r="F134" s="170"/>
      <c r="G134" s="177"/>
    </row>
    <row r="135" spans="1:7" s="171" customFormat="1" ht="106.5" customHeight="1" x14ac:dyDescent="0.2">
      <c r="A135" s="174">
        <f>A133+1</f>
        <v>5</v>
      </c>
      <c r="B135" s="75" t="s">
        <v>406</v>
      </c>
      <c r="C135" s="76">
        <f>C129</f>
        <v>755</v>
      </c>
      <c r="D135" s="54">
        <v>100</v>
      </c>
      <c r="E135" s="95" t="s">
        <v>386</v>
      </c>
      <c r="F135" s="170">
        <f>D135*C135</f>
        <v>75500</v>
      </c>
      <c r="G135" s="177"/>
    </row>
    <row r="136" spans="1:7" s="72" customFormat="1" x14ac:dyDescent="0.2">
      <c r="A136" s="35"/>
      <c r="B136" s="39"/>
      <c r="C136" s="34"/>
      <c r="D136" s="43"/>
      <c r="E136" s="36"/>
      <c r="F136" s="8">
        <f t="shared" si="2"/>
        <v>0</v>
      </c>
    </row>
    <row r="137" spans="1:7" s="72" customFormat="1" ht="118.5" customHeight="1" x14ac:dyDescent="0.2">
      <c r="A137" s="45">
        <f>A135+1</f>
        <v>6</v>
      </c>
      <c r="B137" s="39" t="s">
        <v>407</v>
      </c>
      <c r="C137" s="11">
        <f>C131+C133</f>
        <v>840</v>
      </c>
      <c r="D137" s="79">
        <v>110</v>
      </c>
      <c r="E137" s="19" t="s">
        <v>386</v>
      </c>
      <c r="F137" s="8">
        <f t="shared" si="2"/>
        <v>92400</v>
      </c>
    </row>
    <row r="138" spans="1:7" s="171" customFormat="1" x14ac:dyDescent="0.2">
      <c r="A138" s="172"/>
      <c r="B138" s="44"/>
      <c r="C138" s="78"/>
      <c r="D138" s="78"/>
      <c r="E138" s="176"/>
      <c r="F138" s="170">
        <f t="shared" si="2"/>
        <v>0</v>
      </c>
      <c r="G138" s="177"/>
    </row>
    <row r="139" spans="1:7" s="171" customFormat="1" ht="96.75" customHeight="1" x14ac:dyDescent="0.2">
      <c r="A139" s="174">
        <f>A137+1</f>
        <v>7</v>
      </c>
      <c r="B139" s="75" t="s">
        <v>83</v>
      </c>
      <c r="C139" s="76">
        <f>C129</f>
        <v>755</v>
      </c>
      <c r="D139" s="79">
        <v>50</v>
      </c>
      <c r="E139" s="95" t="s">
        <v>386</v>
      </c>
      <c r="F139" s="170">
        <f>D139*C139</f>
        <v>37750</v>
      </c>
      <c r="G139" s="177"/>
    </row>
    <row r="140" spans="1:7" s="72" customFormat="1" ht="19.5" customHeight="1" x14ac:dyDescent="0.2">
      <c r="A140" s="35"/>
      <c r="B140" s="80"/>
      <c r="C140" s="11"/>
      <c r="D140" s="40"/>
      <c r="E140" s="12"/>
      <c r="F140" s="8">
        <f t="shared" si="2"/>
        <v>0</v>
      </c>
    </row>
    <row r="141" spans="1:7" s="72" customFormat="1" ht="89.25" customHeight="1" x14ac:dyDescent="0.2">
      <c r="A141" s="35">
        <f>A139+1</f>
        <v>8</v>
      </c>
      <c r="B141" s="39" t="s">
        <v>85</v>
      </c>
      <c r="C141" s="11">
        <v>200</v>
      </c>
      <c r="D141" s="40">
        <v>40</v>
      </c>
      <c r="E141" s="12" t="s">
        <v>408</v>
      </c>
      <c r="F141" s="8">
        <f t="shared" si="2"/>
        <v>8000</v>
      </c>
    </row>
    <row r="142" spans="1:7" s="72" customFormat="1" x14ac:dyDescent="0.2">
      <c r="A142" s="35"/>
      <c r="B142" s="39"/>
      <c r="C142" s="11"/>
      <c r="D142" s="40"/>
      <c r="E142" s="12"/>
      <c r="F142" s="8">
        <f t="shared" si="2"/>
        <v>0</v>
      </c>
    </row>
    <row r="143" spans="1:7" s="72" customFormat="1" ht="120" customHeight="1" x14ac:dyDescent="0.2">
      <c r="A143" s="35">
        <f>A141+1</f>
        <v>9</v>
      </c>
      <c r="B143" s="39" t="s">
        <v>409</v>
      </c>
      <c r="C143" s="11"/>
      <c r="D143" s="81"/>
      <c r="E143" s="19"/>
      <c r="F143" s="8">
        <f t="shared" si="2"/>
        <v>0</v>
      </c>
    </row>
    <row r="144" spans="1:7" s="72" customFormat="1" ht="67.5" customHeight="1" x14ac:dyDescent="0.2">
      <c r="A144" s="35" t="s">
        <v>381</v>
      </c>
      <c r="B144" s="39" t="s">
        <v>410</v>
      </c>
      <c r="C144" s="11">
        <v>450</v>
      </c>
      <c r="D144" s="82">
        <v>200</v>
      </c>
      <c r="E144" s="19" t="str">
        <f>E145</f>
        <v>SQM</v>
      </c>
      <c r="F144" s="8">
        <f t="shared" si="2"/>
        <v>90000</v>
      </c>
    </row>
    <row r="145" spans="1:6" s="72" customFormat="1" ht="84.75" customHeight="1" x14ac:dyDescent="0.2">
      <c r="A145" s="35" t="s">
        <v>383</v>
      </c>
      <c r="B145" s="39" t="s">
        <v>411</v>
      </c>
      <c r="C145" s="11">
        <v>450</v>
      </c>
      <c r="D145" s="79">
        <v>190</v>
      </c>
      <c r="E145" s="19" t="s">
        <v>386</v>
      </c>
      <c r="F145" s="8">
        <f t="shared" si="2"/>
        <v>85500</v>
      </c>
    </row>
    <row r="146" spans="1:6" s="72" customFormat="1" ht="12" customHeight="1" thickBot="1" x14ac:dyDescent="0.25">
      <c r="A146" s="35"/>
      <c r="B146" s="80"/>
      <c r="C146" s="11"/>
      <c r="D146" s="67"/>
      <c r="E146" s="12"/>
      <c r="F146" s="8">
        <f t="shared" si="2"/>
        <v>0</v>
      </c>
    </row>
    <row r="147" spans="1:6" s="72" customFormat="1" ht="17" thickBot="1" x14ac:dyDescent="0.25">
      <c r="A147" s="35"/>
      <c r="B147" s="83"/>
      <c r="C147" s="32" t="s">
        <v>363</v>
      </c>
      <c r="D147" s="84"/>
      <c r="E147" s="83"/>
      <c r="F147" s="48">
        <f>SUM(F126:F146)</f>
        <v>842400</v>
      </c>
    </row>
    <row r="148" spans="1:6" s="72" customFormat="1" x14ac:dyDescent="0.2">
      <c r="A148" s="35"/>
      <c r="B148" s="83"/>
      <c r="C148" s="32"/>
      <c r="D148" s="84"/>
      <c r="E148" s="83"/>
      <c r="F148" s="20"/>
    </row>
    <row r="149" spans="1:6" s="72" customFormat="1" ht="17" x14ac:dyDescent="0.2">
      <c r="A149" s="85" t="s">
        <v>320</v>
      </c>
      <c r="B149" s="49" t="s">
        <v>412</v>
      </c>
      <c r="C149" s="50"/>
      <c r="D149" s="50"/>
      <c r="E149" s="49"/>
      <c r="F149" s="8"/>
    </row>
    <row r="150" spans="1:6" s="72" customFormat="1" ht="17" x14ac:dyDescent="0.2">
      <c r="A150" s="85"/>
      <c r="B150" s="49" t="s">
        <v>388</v>
      </c>
      <c r="C150" s="50"/>
      <c r="D150" s="50"/>
      <c r="E150" s="49"/>
      <c r="F150" s="8"/>
    </row>
    <row r="151" spans="1:6" s="72" customFormat="1" ht="20.25" customHeight="1" x14ac:dyDescent="0.2">
      <c r="A151" s="35" t="s">
        <v>399</v>
      </c>
      <c r="B151" s="213" t="s">
        <v>413</v>
      </c>
      <c r="C151" s="213"/>
      <c r="D151" s="213"/>
      <c r="E151" s="213"/>
      <c r="F151" s="213"/>
    </row>
    <row r="152" spans="1:6" s="72" customFormat="1" ht="40.5" customHeight="1" x14ac:dyDescent="0.2">
      <c r="A152" s="35" t="s">
        <v>370</v>
      </c>
      <c r="B152" s="213" t="s">
        <v>414</v>
      </c>
      <c r="C152" s="213"/>
      <c r="D152" s="213"/>
      <c r="E152" s="213"/>
      <c r="F152" s="213"/>
    </row>
    <row r="153" spans="1:6" s="72" customFormat="1" ht="55.5" customHeight="1" x14ac:dyDescent="0.2">
      <c r="A153" s="35" t="s">
        <v>345</v>
      </c>
      <c r="B153" s="209" t="s">
        <v>415</v>
      </c>
      <c r="C153" s="209"/>
      <c r="D153" s="209"/>
      <c r="E153" s="209"/>
      <c r="F153" s="209"/>
    </row>
    <row r="154" spans="1:6" x14ac:dyDescent="0.2">
      <c r="A154" s="35"/>
      <c r="B154" s="86"/>
      <c r="C154" s="87"/>
      <c r="D154" s="88"/>
      <c r="E154" s="86"/>
    </row>
    <row r="155" spans="1:6" s="72" customFormat="1" ht="190.5" customHeight="1" x14ac:dyDescent="0.2">
      <c r="A155" s="35">
        <v>1</v>
      </c>
      <c r="B155" s="39" t="s">
        <v>416</v>
      </c>
      <c r="C155" s="47"/>
      <c r="D155" s="47"/>
      <c r="E155" s="39"/>
      <c r="F155" s="62">
        <f t="shared" ref="F155:F160" si="3">D155*C155</f>
        <v>0</v>
      </c>
    </row>
    <row r="156" spans="1:6" s="72" customFormat="1" ht="59.25" customHeight="1" x14ac:dyDescent="0.2">
      <c r="A156" s="35"/>
      <c r="B156" s="39" t="s">
        <v>417</v>
      </c>
      <c r="C156" s="47"/>
      <c r="D156" s="47"/>
      <c r="E156" s="39"/>
      <c r="F156" s="62">
        <f t="shared" si="3"/>
        <v>0</v>
      </c>
    </row>
    <row r="157" spans="1:6" s="72" customFormat="1" ht="102.75" customHeight="1" x14ac:dyDescent="0.2">
      <c r="A157" s="35"/>
      <c r="B157" s="49" t="s">
        <v>418</v>
      </c>
      <c r="C157" s="47"/>
      <c r="D157" s="47"/>
      <c r="E157" s="39"/>
      <c r="F157" s="62">
        <f t="shared" si="3"/>
        <v>0</v>
      </c>
    </row>
    <row r="158" spans="1:6" ht="18" customHeight="1" x14ac:dyDescent="0.2">
      <c r="A158" s="35" t="s">
        <v>377</v>
      </c>
      <c r="B158" s="86" t="s">
        <v>419</v>
      </c>
      <c r="C158" s="11">
        <v>2820</v>
      </c>
      <c r="D158" s="40">
        <v>700</v>
      </c>
      <c r="E158" s="12" t="s">
        <v>386</v>
      </c>
      <c r="F158" s="8">
        <f t="shared" si="3"/>
        <v>1974000</v>
      </c>
    </row>
    <row r="159" spans="1:6" s="72" customFormat="1" x14ac:dyDescent="0.2">
      <c r="A159" s="35"/>
      <c r="B159" s="39"/>
      <c r="C159" s="11"/>
      <c r="D159" s="40"/>
      <c r="E159" s="12"/>
      <c r="F159" s="62">
        <f t="shared" si="3"/>
        <v>0</v>
      </c>
    </row>
    <row r="160" spans="1:6" ht="39.75" customHeight="1" x14ac:dyDescent="0.2">
      <c r="A160" s="35">
        <f>A155+1</f>
        <v>2</v>
      </c>
      <c r="B160" s="39" t="s">
        <v>420</v>
      </c>
      <c r="C160" s="11">
        <f>CEILING((+C158*0.15),5)</f>
        <v>425</v>
      </c>
      <c r="D160" s="40">
        <v>150</v>
      </c>
      <c r="E160" s="12" t="s">
        <v>358</v>
      </c>
      <c r="F160" s="8">
        <f t="shared" si="3"/>
        <v>63750</v>
      </c>
    </row>
    <row r="161" spans="1:10" s="72" customFormat="1" x14ac:dyDescent="0.2">
      <c r="A161" s="35"/>
      <c r="B161" s="39"/>
      <c r="C161" s="11"/>
      <c r="D161" s="40"/>
      <c r="E161" s="12"/>
      <c r="F161" s="62"/>
    </row>
    <row r="162" spans="1:10" s="72" customFormat="1" ht="46.5" customHeight="1" x14ac:dyDescent="0.2">
      <c r="A162" s="35">
        <f>A160+1</f>
        <v>3</v>
      </c>
      <c r="B162" s="39" t="s">
        <v>102</v>
      </c>
      <c r="C162" s="11" t="s">
        <v>362</v>
      </c>
      <c r="D162" s="40">
        <v>50</v>
      </c>
      <c r="E162" s="12" t="s">
        <v>386</v>
      </c>
      <c r="F162" s="62"/>
    </row>
    <row r="163" spans="1:10" s="72" customFormat="1" x14ac:dyDescent="0.2">
      <c r="A163" s="35"/>
      <c r="B163" s="39"/>
      <c r="C163" s="11"/>
      <c r="D163" s="40"/>
      <c r="E163" s="12"/>
      <c r="F163" s="62">
        <f>D163*C163</f>
        <v>0</v>
      </c>
    </row>
    <row r="164" spans="1:10" s="72" customFormat="1" ht="135.5" customHeight="1" x14ac:dyDescent="0.2">
      <c r="A164" s="35">
        <f>A162+1</f>
        <v>4</v>
      </c>
      <c r="B164" s="39" t="s">
        <v>104</v>
      </c>
      <c r="C164" s="11">
        <f>C158</f>
        <v>2820</v>
      </c>
      <c r="D164" s="40">
        <v>100</v>
      </c>
      <c r="E164" s="12" t="s">
        <v>386</v>
      </c>
      <c r="F164" s="8">
        <f t="shared" ref="F164:F169" si="4">D164*C164</f>
        <v>282000</v>
      </c>
      <c r="I164" s="89"/>
      <c r="J164" s="89"/>
    </row>
    <row r="165" spans="1:10" s="72" customFormat="1" x14ac:dyDescent="0.2">
      <c r="A165" s="35"/>
      <c r="B165" s="39"/>
      <c r="C165" s="11"/>
      <c r="D165" s="40"/>
      <c r="E165" s="12"/>
      <c r="F165" s="8">
        <f t="shared" si="4"/>
        <v>0</v>
      </c>
    </row>
    <row r="166" spans="1:10" s="72" customFormat="1" ht="50" customHeight="1" x14ac:dyDescent="0.2">
      <c r="A166" s="35">
        <f>A164+1</f>
        <v>5</v>
      </c>
      <c r="B166" s="39" t="s">
        <v>106</v>
      </c>
      <c r="C166" s="11">
        <v>570</v>
      </c>
      <c r="D166" s="40">
        <v>250</v>
      </c>
      <c r="E166" s="12" t="s">
        <v>421</v>
      </c>
      <c r="F166" s="8">
        <f t="shared" si="4"/>
        <v>142500</v>
      </c>
    </row>
    <row r="167" spans="1:10" s="72" customFormat="1" ht="16.5" customHeight="1" x14ac:dyDescent="0.2">
      <c r="A167" s="35"/>
      <c r="B167" s="39"/>
      <c r="C167" s="11"/>
      <c r="D167" s="40"/>
      <c r="E167" s="12"/>
      <c r="F167" s="8">
        <f t="shared" si="4"/>
        <v>0</v>
      </c>
    </row>
    <row r="168" spans="1:10" s="72" customFormat="1" ht="14.25" customHeight="1" x14ac:dyDescent="0.2">
      <c r="A168" s="35"/>
      <c r="B168" s="39"/>
      <c r="C168" s="63"/>
      <c r="D168" s="43"/>
      <c r="E168" s="36"/>
      <c r="F168" s="62">
        <f t="shared" si="4"/>
        <v>0</v>
      </c>
    </row>
    <row r="169" spans="1:10" s="72" customFormat="1" ht="74.25" customHeight="1" x14ac:dyDescent="0.2">
      <c r="A169" s="35">
        <f>A166+1</f>
        <v>6</v>
      </c>
      <c r="B169" s="75" t="s">
        <v>422</v>
      </c>
      <c r="C169" s="11">
        <f>C160</f>
        <v>425</v>
      </c>
      <c r="D169" s="40">
        <v>40</v>
      </c>
      <c r="E169" s="12" t="s">
        <v>387</v>
      </c>
      <c r="F169" s="8">
        <f t="shared" si="4"/>
        <v>17000</v>
      </c>
    </row>
    <row r="170" spans="1:10" s="72" customFormat="1" ht="16.5" customHeight="1" x14ac:dyDescent="0.2">
      <c r="A170" s="35"/>
      <c r="B170" s="39"/>
      <c r="C170" s="11"/>
      <c r="D170" s="40"/>
      <c r="E170" s="12"/>
      <c r="F170" s="62"/>
    </row>
    <row r="171" spans="1:10" s="72" customFormat="1" ht="115.25" customHeight="1" x14ac:dyDescent="0.2">
      <c r="A171" s="35">
        <f>A169+1</f>
        <v>7</v>
      </c>
      <c r="B171" s="75" t="s">
        <v>423</v>
      </c>
      <c r="C171" s="11">
        <f>C164</f>
        <v>2820</v>
      </c>
      <c r="D171" s="40">
        <v>30</v>
      </c>
      <c r="E171" s="12" t="s">
        <v>386</v>
      </c>
      <c r="F171" s="8">
        <f>D171*C171</f>
        <v>84600</v>
      </c>
    </row>
    <row r="172" spans="1:10" s="51" customFormat="1" x14ac:dyDescent="0.2">
      <c r="A172" s="90"/>
      <c r="B172" s="39"/>
      <c r="C172" s="11"/>
      <c r="D172" s="91"/>
      <c r="E172" s="92"/>
      <c r="F172" s="62"/>
    </row>
    <row r="173" spans="1:10" s="51" customFormat="1" ht="87.5" customHeight="1" x14ac:dyDescent="0.2">
      <c r="A173" s="35">
        <f>A171+1</f>
        <v>8</v>
      </c>
      <c r="B173" s="39" t="s">
        <v>113</v>
      </c>
      <c r="C173" s="11">
        <f>C171</f>
        <v>2820</v>
      </c>
      <c r="D173" s="40">
        <v>25</v>
      </c>
      <c r="E173" s="12" t="s">
        <v>386</v>
      </c>
      <c r="F173" s="8">
        <f t="shared" ref="F173:F179" si="5">D173*C173</f>
        <v>70500</v>
      </c>
    </row>
    <row r="174" spans="1:10" s="51" customFormat="1" x14ac:dyDescent="0.2">
      <c r="A174" s="90"/>
      <c r="B174" s="39"/>
      <c r="C174" s="11"/>
      <c r="D174" s="91"/>
      <c r="E174" s="92"/>
      <c r="F174" s="62">
        <f t="shared" si="5"/>
        <v>0</v>
      </c>
    </row>
    <row r="175" spans="1:10" s="51" customFormat="1" ht="108" customHeight="1" x14ac:dyDescent="0.2">
      <c r="A175" s="35">
        <f>A173+1</f>
        <v>9</v>
      </c>
      <c r="B175" s="39" t="s">
        <v>424</v>
      </c>
      <c r="C175" s="11">
        <v>490</v>
      </c>
      <c r="D175" s="40">
        <v>20</v>
      </c>
      <c r="E175" s="12" t="s">
        <v>386</v>
      </c>
      <c r="F175" s="8">
        <f t="shared" si="5"/>
        <v>9800</v>
      </c>
    </row>
    <row r="176" spans="1:10" s="72" customFormat="1" x14ac:dyDescent="0.2">
      <c r="A176" s="35"/>
      <c r="B176" s="93"/>
      <c r="C176" s="34"/>
      <c r="D176" s="43"/>
      <c r="E176" s="94"/>
      <c r="F176" s="62">
        <f t="shared" si="5"/>
        <v>0</v>
      </c>
    </row>
    <row r="177" spans="1:10" s="72" customFormat="1" ht="119.5" customHeight="1" x14ac:dyDescent="0.2">
      <c r="A177" s="35">
        <f>A175+1</f>
        <v>10</v>
      </c>
      <c r="B177" s="39" t="s">
        <v>117</v>
      </c>
      <c r="C177" s="11">
        <v>20</v>
      </c>
      <c r="D177" s="40">
        <v>1200</v>
      </c>
      <c r="E177" s="12" t="s">
        <v>386</v>
      </c>
      <c r="F177" s="8">
        <f t="shared" si="5"/>
        <v>24000</v>
      </c>
    </row>
    <row r="178" spans="1:10" ht="12.75" customHeight="1" x14ac:dyDescent="0.2">
      <c r="A178" s="35"/>
      <c r="B178" s="86"/>
      <c r="D178" s="40"/>
      <c r="E178" s="12"/>
      <c r="F178" s="62">
        <f t="shared" si="5"/>
        <v>0</v>
      </c>
    </row>
    <row r="179" spans="1:10" s="178" customFormat="1" ht="136" x14ac:dyDescent="0.2">
      <c r="A179" s="173">
        <f>A177+1</f>
        <v>11</v>
      </c>
      <c r="B179" s="75" t="s">
        <v>119</v>
      </c>
      <c r="C179" s="76"/>
      <c r="D179" s="76"/>
      <c r="E179" s="95"/>
      <c r="F179" s="170">
        <f t="shared" si="5"/>
        <v>0</v>
      </c>
    </row>
    <row r="180" spans="1:10" s="180" customFormat="1" ht="40.5" customHeight="1" x14ac:dyDescent="0.2">
      <c r="A180" s="179" t="s">
        <v>377</v>
      </c>
      <c r="B180" s="64" t="s">
        <v>425</v>
      </c>
      <c r="C180" s="98" t="s">
        <v>362</v>
      </c>
      <c r="D180" s="95">
        <v>800</v>
      </c>
      <c r="E180" s="95" t="s">
        <v>408</v>
      </c>
      <c r="F180" s="170"/>
    </row>
    <row r="181" spans="1:10" s="180" customFormat="1" ht="25.5" customHeight="1" x14ac:dyDescent="0.2">
      <c r="A181" s="179" t="s">
        <v>359</v>
      </c>
      <c r="B181" s="64" t="s">
        <v>426</v>
      </c>
      <c r="C181" s="76">
        <v>305</v>
      </c>
      <c r="D181" s="96">
        <v>900</v>
      </c>
      <c r="E181" s="95" t="s">
        <v>408</v>
      </c>
      <c r="F181" s="170">
        <f>D181*C181</f>
        <v>274500</v>
      </c>
    </row>
    <row r="182" spans="1:10" s="178" customFormat="1" x14ac:dyDescent="0.2">
      <c r="A182" s="181"/>
      <c r="B182" s="97"/>
      <c r="C182" s="98"/>
      <c r="D182" s="98"/>
      <c r="E182" s="182"/>
      <c r="F182" s="170"/>
    </row>
    <row r="183" spans="1:10" ht="49.5" customHeight="1" x14ac:dyDescent="0.2">
      <c r="A183" s="35">
        <f>A179+1</f>
        <v>12</v>
      </c>
      <c r="B183" s="39" t="s">
        <v>427</v>
      </c>
      <c r="C183" s="99">
        <v>10</v>
      </c>
      <c r="D183" s="40">
        <v>2500</v>
      </c>
      <c r="E183" s="12" t="s">
        <v>358</v>
      </c>
      <c r="F183" s="8">
        <f>D183*C183</f>
        <v>25000</v>
      </c>
      <c r="G183" s="72"/>
    </row>
    <row r="184" spans="1:10" ht="15.75" customHeight="1" x14ac:dyDescent="0.2">
      <c r="A184" s="35"/>
      <c r="B184" s="100"/>
      <c r="C184" s="99"/>
      <c r="D184" s="40"/>
      <c r="E184" s="12"/>
      <c r="F184" s="62">
        <f>D184*C184</f>
        <v>0</v>
      </c>
    </row>
    <row r="185" spans="1:10" s="72" customFormat="1" ht="164.25" customHeight="1" x14ac:dyDescent="0.2">
      <c r="A185" s="35">
        <f>A183+1</f>
        <v>13</v>
      </c>
      <c r="B185" s="39" t="s">
        <v>125</v>
      </c>
      <c r="C185" s="99">
        <v>50</v>
      </c>
      <c r="D185" s="40">
        <v>100</v>
      </c>
      <c r="E185" s="12" t="s">
        <v>386</v>
      </c>
      <c r="F185" s="8">
        <f>D185*C185</f>
        <v>5000</v>
      </c>
    </row>
    <row r="186" spans="1:10" s="72" customFormat="1" ht="17.25" customHeight="1" x14ac:dyDescent="0.2">
      <c r="A186" s="35"/>
      <c r="B186" s="39"/>
      <c r="C186" s="34"/>
      <c r="D186" s="43"/>
      <c r="E186" s="36"/>
      <c r="F186" s="62">
        <f>D186*C186</f>
        <v>0</v>
      </c>
    </row>
    <row r="187" spans="1:10" s="72" customFormat="1" ht="153.5" customHeight="1" thickBot="1" x14ac:dyDescent="0.25">
      <c r="A187" s="35">
        <f>A185+1</f>
        <v>14</v>
      </c>
      <c r="B187" s="39" t="s">
        <v>127</v>
      </c>
      <c r="C187" s="99">
        <v>50</v>
      </c>
      <c r="D187" s="40">
        <v>300</v>
      </c>
      <c r="E187" s="12" t="s">
        <v>386</v>
      </c>
      <c r="F187" s="8">
        <f>D187*C187</f>
        <v>15000</v>
      </c>
    </row>
    <row r="188" spans="1:10" s="72" customFormat="1" ht="17" thickBot="1" x14ac:dyDescent="0.25">
      <c r="A188" s="35"/>
      <c r="B188" s="44"/>
      <c r="C188" s="32" t="s">
        <v>363</v>
      </c>
      <c r="D188" s="101"/>
      <c r="E188" s="44"/>
      <c r="F188" s="48">
        <f>SUM(F155:F187)</f>
        <v>2987650</v>
      </c>
    </row>
    <row r="189" spans="1:10" s="171" customFormat="1" ht="20" customHeight="1" x14ac:dyDescent="0.2">
      <c r="A189" s="183" t="s">
        <v>428</v>
      </c>
      <c r="B189" s="102" t="s">
        <v>429</v>
      </c>
      <c r="C189" s="103"/>
      <c r="D189" s="104"/>
      <c r="E189" s="102"/>
      <c r="F189" s="8"/>
    </row>
    <row r="190" spans="1:10" s="171" customFormat="1" ht="15" customHeight="1" x14ac:dyDescent="0.2">
      <c r="A190" s="176"/>
      <c r="B190" s="75"/>
      <c r="C190" s="105"/>
      <c r="D190" s="106"/>
      <c r="E190" s="184"/>
      <c r="F190" s="8">
        <f t="shared" ref="F190:F209" si="6">D190*C190</f>
        <v>0</v>
      </c>
      <c r="I190" s="177"/>
      <c r="J190" s="177"/>
    </row>
    <row r="191" spans="1:10" s="177" customFormat="1" ht="168" customHeight="1" x14ac:dyDescent="0.2">
      <c r="A191" s="135">
        <v>1</v>
      </c>
      <c r="B191" s="75" t="s">
        <v>130</v>
      </c>
      <c r="C191" s="76">
        <v>0</v>
      </c>
      <c r="D191" s="76"/>
      <c r="E191" s="185"/>
      <c r="F191" s="170">
        <f t="shared" si="6"/>
        <v>0</v>
      </c>
      <c r="H191" s="186"/>
    </row>
    <row r="192" spans="1:10" s="177" customFormat="1" ht="26.25" customHeight="1" x14ac:dyDescent="0.2">
      <c r="A192" s="176" t="s">
        <v>377</v>
      </c>
      <c r="B192" s="107" t="s">
        <v>132</v>
      </c>
      <c r="C192" s="187">
        <v>130</v>
      </c>
      <c r="D192" s="108">
        <v>5000</v>
      </c>
      <c r="E192" s="185" t="s">
        <v>386</v>
      </c>
      <c r="F192" s="170">
        <f t="shared" si="6"/>
        <v>650000</v>
      </c>
      <c r="H192" s="186"/>
    </row>
    <row r="193" spans="1:10" s="177" customFormat="1" ht="20.25" customHeight="1" x14ac:dyDescent="0.2">
      <c r="A193" s="176" t="s">
        <v>359</v>
      </c>
      <c r="B193" s="107" t="s">
        <v>133</v>
      </c>
      <c r="C193" s="187">
        <v>25</v>
      </c>
      <c r="D193" s="108">
        <v>6000</v>
      </c>
      <c r="E193" s="185" t="s">
        <v>386</v>
      </c>
      <c r="F193" s="170">
        <f t="shared" si="6"/>
        <v>150000</v>
      </c>
      <c r="H193" s="186"/>
    </row>
    <row r="194" spans="1:10" s="190" customFormat="1" x14ac:dyDescent="0.2">
      <c r="A194" s="188"/>
      <c r="B194" s="109"/>
      <c r="C194" s="110"/>
      <c r="D194" s="40"/>
      <c r="E194" s="189"/>
      <c r="F194" s="8">
        <f>D194*C194</f>
        <v>0</v>
      </c>
    </row>
    <row r="195" spans="1:10" s="171" customFormat="1" ht="78.5" customHeight="1" x14ac:dyDescent="0.2">
      <c r="A195" s="135">
        <f>A191+1</f>
        <v>2</v>
      </c>
      <c r="B195" s="75" t="s">
        <v>134</v>
      </c>
      <c r="C195" s="187">
        <f>C192+C193</f>
        <v>155</v>
      </c>
      <c r="D195" s="108">
        <v>900</v>
      </c>
      <c r="E195" s="185" t="s">
        <v>386</v>
      </c>
      <c r="F195" s="170">
        <f>D195*C195</f>
        <v>139500</v>
      </c>
    </row>
    <row r="196" spans="1:10" s="190" customFormat="1" x14ac:dyDescent="0.2">
      <c r="A196" s="188"/>
      <c r="B196" s="109"/>
      <c r="C196" s="110"/>
      <c r="D196" s="40"/>
      <c r="E196" s="189"/>
      <c r="F196" s="8">
        <f t="shared" si="6"/>
        <v>0</v>
      </c>
    </row>
    <row r="197" spans="1:10" s="171" customFormat="1" ht="141.5" customHeight="1" x14ac:dyDescent="0.2">
      <c r="A197" s="135">
        <f>A195+1</f>
        <v>3</v>
      </c>
      <c r="B197" s="75" t="s">
        <v>430</v>
      </c>
      <c r="C197" s="46"/>
      <c r="D197" s="43"/>
      <c r="E197" s="176"/>
      <c r="F197" s="8">
        <f t="shared" si="6"/>
        <v>0</v>
      </c>
    </row>
    <row r="198" spans="1:10" s="171" customFormat="1" ht="159" customHeight="1" x14ac:dyDescent="0.2">
      <c r="A198" s="176"/>
      <c r="B198" s="75" t="s">
        <v>431</v>
      </c>
      <c r="C198" s="46"/>
      <c r="D198" s="43"/>
      <c r="E198" s="176"/>
      <c r="F198" s="8">
        <f t="shared" si="6"/>
        <v>0</v>
      </c>
    </row>
    <row r="199" spans="1:10" s="171" customFormat="1" ht="57" customHeight="1" x14ac:dyDescent="0.2">
      <c r="A199" s="176" t="s">
        <v>377</v>
      </c>
      <c r="B199" s="75" t="s">
        <v>432</v>
      </c>
      <c r="C199" s="111">
        <v>15</v>
      </c>
      <c r="D199" s="60">
        <v>10000</v>
      </c>
      <c r="E199" s="191" t="s">
        <v>386</v>
      </c>
      <c r="F199" s="62">
        <f t="shared" si="6"/>
        <v>150000</v>
      </c>
    </row>
    <row r="200" spans="1:10" s="171" customFormat="1" ht="40.5" customHeight="1" x14ac:dyDescent="0.2">
      <c r="A200" s="176" t="s">
        <v>359</v>
      </c>
      <c r="B200" s="75" t="s">
        <v>433</v>
      </c>
      <c r="C200" s="111">
        <v>5</v>
      </c>
      <c r="D200" s="60">
        <v>10000</v>
      </c>
      <c r="E200" s="191" t="s">
        <v>386</v>
      </c>
      <c r="F200" s="62">
        <f t="shared" si="6"/>
        <v>50000</v>
      </c>
      <c r="I200" s="177"/>
      <c r="J200" s="177"/>
    </row>
    <row r="201" spans="1:10" s="171" customFormat="1" ht="17.25" customHeight="1" x14ac:dyDescent="0.2">
      <c r="A201" s="176"/>
      <c r="B201" s="112"/>
      <c r="C201" s="46"/>
      <c r="D201" s="43"/>
      <c r="E201" s="176"/>
      <c r="F201" s="8">
        <f t="shared" si="6"/>
        <v>0</v>
      </c>
    </row>
    <row r="202" spans="1:10" s="171" customFormat="1" ht="240" customHeight="1" x14ac:dyDescent="0.2">
      <c r="A202" s="176">
        <f>A197+1</f>
        <v>4</v>
      </c>
      <c r="B202" s="75" t="s">
        <v>434</v>
      </c>
      <c r="C202" s="105">
        <v>10</v>
      </c>
      <c r="D202" s="60">
        <v>10000</v>
      </c>
      <c r="E202" s="184" t="s">
        <v>386</v>
      </c>
      <c r="F202" s="8">
        <f t="shared" si="6"/>
        <v>100000</v>
      </c>
    </row>
    <row r="203" spans="1:10" s="171" customFormat="1" ht="93.75" customHeight="1" x14ac:dyDescent="0.2">
      <c r="A203" s="176" t="s">
        <v>359</v>
      </c>
      <c r="B203" s="75" t="s">
        <v>142</v>
      </c>
      <c r="C203" s="105">
        <v>2</v>
      </c>
      <c r="D203" s="106">
        <v>3000</v>
      </c>
      <c r="E203" s="184" t="s">
        <v>386</v>
      </c>
      <c r="F203" s="8">
        <f t="shared" si="6"/>
        <v>6000</v>
      </c>
    </row>
    <row r="204" spans="1:10" s="171" customFormat="1" ht="58.5" customHeight="1" x14ac:dyDescent="0.2">
      <c r="A204" s="176" t="s">
        <v>360</v>
      </c>
      <c r="B204" s="75" t="s">
        <v>144</v>
      </c>
      <c r="C204" s="105">
        <v>2</v>
      </c>
      <c r="D204" s="106">
        <v>4000</v>
      </c>
      <c r="E204" s="184" t="s">
        <v>435</v>
      </c>
      <c r="F204" s="8">
        <f t="shared" si="6"/>
        <v>8000</v>
      </c>
    </row>
    <row r="205" spans="1:10" s="177" customFormat="1" x14ac:dyDescent="0.2">
      <c r="A205" s="176"/>
      <c r="B205" s="75"/>
      <c r="C205" s="113"/>
      <c r="D205" s="114"/>
      <c r="E205" s="64"/>
      <c r="F205" s="8">
        <f t="shared" si="6"/>
        <v>0</v>
      </c>
    </row>
    <row r="206" spans="1:10" s="171" customFormat="1" ht="42.75" customHeight="1" x14ac:dyDescent="0.2">
      <c r="A206" s="176">
        <f>A202+1</f>
        <v>5</v>
      </c>
      <c r="B206" s="75" t="s">
        <v>146</v>
      </c>
      <c r="C206" s="105">
        <v>5</v>
      </c>
      <c r="D206" s="106">
        <v>2000</v>
      </c>
      <c r="E206" s="184" t="s">
        <v>435</v>
      </c>
      <c r="F206" s="8">
        <f t="shared" si="6"/>
        <v>10000</v>
      </c>
      <c r="I206" s="177"/>
      <c r="J206" s="177"/>
    </row>
    <row r="207" spans="1:10" s="171" customFormat="1" x14ac:dyDescent="0.2">
      <c r="A207" s="176"/>
      <c r="B207" s="75"/>
      <c r="C207" s="91"/>
      <c r="D207" s="40"/>
      <c r="E207" s="184"/>
      <c r="F207" s="8">
        <f t="shared" si="6"/>
        <v>0</v>
      </c>
      <c r="I207" s="177"/>
      <c r="J207" s="177"/>
    </row>
    <row r="208" spans="1:10" s="171" customFormat="1" ht="104.25" customHeight="1" x14ac:dyDescent="0.2">
      <c r="A208" s="176">
        <f>A206+1</f>
        <v>6</v>
      </c>
      <c r="B208" s="75" t="s">
        <v>149</v>
      </c>
      <c r="C208" s="91">
        <v>5</v>
      </c>
      <c r="D208" s="106">
        <v>5000</v>
      </c>
      <c r="E208" s="184" t="s">
        <v>435</v>
      </c>
      <c r="F208" s="8">
        <f t="shared" si="6"/>
        <v>25000</v>
      </c>
      <c r="I208" s="177"/>
      <c r="J208" s="177"/>
    </row>
    <row r="209" spans="1:10" s="171" customFormat="1" ht="17" thickBot="1" x14ac:dyDescent="0.25">
      <c r="A209" s="176"/>
      <c r="B209" s="75"/>
      <c r="C209" s="91"/>
      <c r="D209" s="40"/>
      <c r="E209" s="184"/>
      <c r="F209" s="8">
        <f t="shared" si="6"/>
        <v>0</v>
      </c>
      <c r="I209" s="177"/>
      <c r="J209" s="177"/>
    </row>
    <row r="210" spans="1:10" s="171" customFormat="1" ht="17" thickBot="1" x14ac:dyDescent="0.25">
      <c r="A210" s="176"/>
      <c r="B210" s="75"/>
      <c r="C210" s="103" t="s">
        <v>363</v>
      </c>
      <c r="D210" s="115"/>
      <c r="E210" s="75"/>
      <c r="F210" s="48">
        <f>SUM(F190:F209)</f>
        <v>1288500</v>
      </c>
    </row>
    <row r="211" spans="1:10" s="72" customFormat="1" ht="20" customHeight="1" x14ac:dyDescent="0.2">
      <c r="A211" s="30"/>
      <c r="B211" s="31"/>
      <c r="C211" s="32"/>
      <c r="D211" s="116"/>
      <c r="E211" s="31"/>
      <c r="F211" s="8"/>
    </row>
    <row r="212" spans="1:10" s="72" customFormat="1" ht="21.75" customHeight="1" x14ac:dyDescent="0.2">
      <c r="A212" s="30" t="s">
        <v>324</v>
      </c>
      <c r="B212" s="31" t="s">
        <v>436</v>
      </c>
      <c r="C212" s="32"/>
      <c r="D212" s="116"/>
      <c r="E212" s="31"/>
      <c r="F212" s="8"/>
    </row>
    <row r="213" spans="1:10" ht="68.25" customHeight="1" x14ac:dyDescent="0.2">
      <c r="A213" s="36">
        <v>1</v>
      </c>
      <c r="B213" s="39" t="s">
        <v>152</v>
      </c>
      <c r="D213" s="40"/>
      <c r="E213" s="117"/>
      <c r="F213" s="8">
        <f t="shared" ref="F213:F290" si="7">D213*C213</f>
        <v>0</v>
      </c>
    </row>
    <row r="214" spans="1:10" ht="20" customHeight="1" x14ac:dyDescent="0.2">
      <c r="A214" s="35" t="s">
        <v>377</v>
      </c>
      <c r="B214" s="118" t="s">
        <v>437</v>
      </c>
      <c r="C214" s="99">
        <v>10</v>
      </c>
      <c r="D214" s="40">
        <v>400</v>
      </c>
      <c r="E214" s="117" t="s">
        <v>408</v>
      </c>
      <c r="F214" s="8">
        <f t="shared" si="7"/>
        <v>4000</v>
      </c>
    </row>
    <row r="215" spans="1:10" ht="20" customHeight="1" x14ac:dyDescent="0.2">
      <c r="A215" s="36" t="s">
        <v>359</v>
      </c>
      <c r="B215" s="118" t="s">
        <v>438</v>
      </c>
      <c r="C215" s="99">
        <v>10</v>
      </c>
      <c r="D215" s="40">
        <v>700</v>
      </c>
      <c r="E215" s="117" t="s">
        <v>408</v>
      </c>
      <c r="F215" s="8">
        <f t="shared" si="7"/>
        <v>7000</v>
      </c>
    </row>
    <row r="216" spans="1:10" ht="20" customHeight="1" x14ac:dyDescent="0.2">
      <c r="A216" s="36" t="s">
        <v>360</v>
      </c>
      <c r="B216" s="118" t="s">
        <v>439</v>
      </c>
      <c r="C216" s="99">
        <v>10</v>
      </c>
      <c r="D216" s="40">
        <v>1200</v>
      </c>
      <c r="E216" s="117" t="s">
        <v>408</v>
      </c>
      <c r="F216" s="8">
        <f t="shared" si="7"/>
        <v>12000</v>
      </c>
    </row>
    <row r="217" spans="1:10" x14ac:dyDescent="0.2">
      <c r="A217" s="36"/>
      <c r="B217" s="57"/>
      <c r="C217" s="119"/>
      <c r="D217" s="106"/>
      <c r="E217" s="117"/>
      <c r="F217" s="8">
        <f t="shared" si="7"/>
        <v>0</v>
      </c>
      <c r="G217" s="120"/>
    </row>
    <row r="218" spans="1:10" ht="49.5" customHeight="1" x14ac:dyDescent="0.2">
      <c r="A218" s="36">
        <f>A213+1</f>
        <v>2</v>
      </c>
      <c r="B218" s="39" t="s">
        <v>160</v>
      </c>
      <c r="C218" s="11">
        <v>15</v>
      </c>
      <c r="D218" s="40">
        <v>800</v>
      </c>
      <c r="E218" s="117" t="s">
        <v>408</v>
      </c>
      <c r="F218" s="8">
        <f t="shared" si="7"/>
        <v>12000</v>
      </c>
    </row>
    <row r="219" spans="1:10" ht="12" customHeight="1" x14ac:dyDescent="0.2">
      <c r="A219" s="36"/>
      <c r="B219" s="118"/>
      <c r="D219" s="40"/>
      <c r="E219" s="117"/>
      <c r="F219" s="8">
        <f t="shared" si="7"/>
        <v>0</v>
      </c>
    </row>
    <row r="220" spans="1:10" ht="126.75" customHeight="1" x14ac:dyDescent="0.2">
      <c r="A220" s="36">
        <f>A218+1</f>
        <v>3</v>
      </c>
      <c r="B220" s="39" t="s">
        <v>162</v>
      </c>
      <c r="C220" s="119"/>
      <c r="D220" s="106"/>
      <c r="E220" s="117"/>
      <c r="F220" s="8">
        <f t="shared" si="7"/>
        <v>0</v>
      </c>
      <c r="G220" s="120"/>
    </row>
    <row r="221" spans="1:10" ht="17" x14ac:dyDescent="0.2">
      <c r="A221" s="36" t="s">
        <v>377</v>
      </c>
      <c r="B221" s="57" t="s">
        <v>440</v>
      </c>
      <c r="C221" s="119">
        <v>50</v>
      </c>
      <c r="D221" s="121">
        <v>1000</v>
      </c>
      <c r="E221" s="117" t="s">
        <v>408</v>
      </c>
      <c r="F221" s="8">
        <f t="shared" si="7"/>
        <v>50000</v>
      </c>
      <c r="G221" s="120"/>
    </row>
    <row r="222" spans="1:10" ht="17" x14ac:dyDescent="0.2">
      <c r="A222" s="36" t="s">
        <v>359</v>
      </c>
      <c r="B222" s="57" t="s">
        <v>441</v>
      </c>
      <c r="C222" s="119">
        <v>100</v>
      </c>
      <c r="D222" s="121">
        <v>600</v>
      </c>
      <c r="E222" s="117" t="s">
        <v>408</v>
      </c>
      <c r="F222" s="8">
        <f t="shared" si="7"/>
        <v>60000</v>
      </c>
      <c r="G222" s="120"/>
    </row>
    <row r="223" spans="1:10" ht="17" x14ac:dyDescent="0.2">
      <c r="A223" s="36" t="s">
        <v>360</v>
      </c>
      <c r="B223" s="57" t="s">
        <v>442</v>
      </c>
      <c r="C223" s="119">
        <v>100</v>
      </c>
      <c r="D223" s="121">
        <v>300</v>
      </c>
      <c r="E223" s="117" t="s">
        <v>408</v>
      </c>
      <c r="F223" s="8">
        <f t="shared" si="7"/>
        <v>30000</v>
      </c>
      <c r="G223" s="120"/>
    </row>
    <row r="224" spans="1:10" s="72" customFormat="1" ht="12.75" customHeight="1" x14ac:dyDescent="0.2">
      <c r="A224" s="36"/>
      <c r="B224" s="39"/>
      <c r="C224" s="34"/>
      <c r="D224" s="43"/>
      <c r="E224" s="35"/>
      <c r="F224" s="8">
        <f t="shared" si="7"/>
        <v>0</v>
      </c>
    </row>
    <row r="225" spans="1:6" s="72" customFormat="1" ht="119.25" customHeight="1" x14ac:dyDescent="0.2">
      <c r="A225" s="36">
        <f>A220+1</f>
        <v>4</v>
      </c>
      <c r="B225" s="39" t="s">
        <v>167</v>
      </c>
      <c r="C225" s="34"/>
      <c r="D225" s="43"/>
      <c r="E225" s="35"/>
      <c r="F225" s="8">
        <f t="shared" si="7"/>
        <v>0</v>
      </c>
    </row>
    <row r="226" spans="1:6" s="72" customFormat="1" ht="20" customHeight="1" x14ac:dyDescent="0.2">
      <c r="A226" s="36" t="s">
        <v>377</v>
      </c>
      <c r="B226" s="71" t="s">
        <v>443</v>
      </c>
      <c r="C226" s="34">
        <v>5</v>
      </c>
      <c r="D226" s="122">
        <v>200</v>
      </c>
      <c r="E226" s="35" t="s">
        <v>408</v>
      </c>
      <c r="F226" s="59">
        <f t="shared" si="7"/>
        <v>1000</v>
      </c>
    </row>
    <row r="227" spans="1:6" s="72" customFormat="1" ht="20" customHeight="1" x14ac:dyDescent="0.2">
      <c r="A227" s="36" t="s">
        <v>359</v>
      </c>
      <c r="B227" s="71" t="s">
        <v>444</v>
      </c>
      <c r="C227" s="34">
        <v>5</v>
      </c>
      <c r="D227" s="122">
        <v>300</v>
      </c>
      <c r="E227" s="35" t="s">
        <v>408</v>
      </c>
      <c r="F227" s="59">
        <f t="shared" si="7"/>
        <v>1500</v>
      </c>
    </row>
    <row r="228" spans="1:6" s="72" customFormat="1" ht="20" customHeight="1" x14ac:dyDescent="0.2">
      <c r="A228" s="36" t="s">
        <v>360</v>
      </c>
      <c r="B228" s="71" t="s">
        <v>445</v>
      </c>
      <c r="C228" s="34">
        <v>5</v>
      </c>
      <c r="D228" s="122">
        <v>350</v>
      </c>
      <c r="E228" s="35" t="s">
        <v>408</v>
      </c>
      <c r="F228" s="59">
        <f t="shared" si="7"/>
        <v>1750</v>
      </c>
    </row>
    <row r="229" spans="1:6" ht="14.25" customHeight="1" x14ac:dyDescent="0.2">
      <c r="A229" s="36"/>
      <c r="B229" s="123"/>
      <c r="D229" s="40"/>
      <c r="E229" s="117"/>
      <c r="F229" s="8">
        <f t="shared" si="7"/>
        <v>0</v>
      </c>
    </row>
    <row r="230" spans="1:6" ht="162" customHeight="1" x14ac:dyDescent="0.2">
      <c r="A230" s="36">
        <f>A225+1</f>
        <v>5</v>
      </c>
      <c r="B230" s="39" t="s">
        <v>446</v>
      </c>
      <c r="C230" s="99"/>
      <c r="D230" s="124"/>
      <c r="E230" s="12"/>
      <c r="F230" s="8">
        <f t="shared" si="7"/>
        <v>0</v>
      </c>
    </row>
    <row r="231" spans="1:6" ht="20" customHeight="1" x14ac:dyDescent="0.2">
      <c r="A231" s="35" t="s">
        <v>377</v>
      </c>
      <c r="B231" s="57" t="s">
        <v>447</v>
      </c>
      <c r="C231" s="99">
        <v>10</v>
      </c>
      <c r="D231" s="108">
        <v>700</v>
      </c>
      <c r="E231" s="12" t="s">
        <v>408</v>
      </c>
      <c r="F231" s="8">
        <f t="shared" si="7"/>
        <v>7000</v>
      </c>
    </row>
    <row r="232" spans="1:6" ht="20" customHeight="1" x14ac:dyDescent="0.2">
      <c r="A232" s="36" t="s">
        <v>359</v>
      </c>
      <c r="B232" s="57" t="s">
        <v>448</v>
      </c>
      <c r="C232" s="99">
        <v>10</v>
      </c>
      <c r="D232" s="108">
        <v>700</v>
      </c>
      <c r="E232" s="12" t="s">
        <v>408</v>
      </c>
      <c r="F232" s="8">
        <f t="shared" si="7"/>
        <v>7000</v>
      </c>
    </row>
    <row r="233" spans="1:6" s="72" customFormat="1" ht="10.5" customHeight="1" x14ac:dyDescent="0.2">
      <c r="A233" s="36"/>
      <c r="B233" s="39"/>
      <c r="C233" s="34"/>
      <c r="D233" s="43"/>
      <c r="E233" s="35"/>
      <c r="F233" s="8">
        <f t="shared" si="7"/>
        <v>0</v>
      </c>
    </row>
    <row r="234" spans="1:6" s="72" customFormat="1" ht="74.25" customHeight="1" x14ac:dyDescent="0.2">
      <c r="A234" s="36">
        <f>A230+1</f>
        <v>6</v>
      </c>
      <c r="B234" s="39" t="s">
        <v>176</v>
      </c>
      <c r="C234" s="11">
        <v>140</v>
      </c>
      <c r="D234" s="40">
        <v>50</v>
      </c>
      <c r="E234" s="117" t="s">
        <v>386</v>
      </c>
      <c r="F234" s="8">
        <f t="shared" si="7"/>
        <v>7000</v>
      </c>
    </row>
    <row r="235" spans="1:6" s="72" customFormat="1" ht="16.5" customHeight="1" x14ac:dyDescent="0.2">
      <c r="A235" s="36"/>
      <c r="B235" s="125"/>
      <c r="C235" s="34"/>
      <c r="D235" s="43"/>
      <c r="E235" s="35"/>
      <c r="F235" s="8">
        <f t="shared" si="7"/>
        <v>0</v>
      </c>
    </row>
    <row r="236" spans="1:6" s="72" customFormat="1" ht="189.5" customHeight="1" x14ac:dyDescent="0.2">
      <c r="A236" s="36">
        <f>A234+1</f>
        <v>7</v>
      </c>
      <c r="B236" s="80" t="s">
        <v>449</v>
      </c>
      <c r="C236" s="11">
        <v>8870</v>
      </c>
      <c r="D236" s="40">
        <v>50</v>
      </c>
      <c r="E236" s="117" t="s">
        <v>386</v>
      </c>
      <c r="F236" s="8">
        <f t="shared" si="7"/>
        <v>443500</v>
      </c>
    </row>
    <row r="237" spans="1:6" s="72" customFormat="1" x14ac:dyDescent="0.2">
      <c r="A237" s="36"/>
      <c r="B237" s="125"/>
      <c r="C237" s="34">
        <v>0</v>
      </c>
      <c r="D237" s="43"/>
      <c r="E237" s="35"/>
      <c r="F237" s="8">
        <f t="shared" si="7"/>
        <v>0</v>
      </c>
    </row>
    <row r="238" spans="1:6" s="72" customFormat="1" ht="106.25" customHeight="1" x14ac:dyDescent="0.2">
      <c r="A238" s="36">
        <f>A236+1</f>
        <v>8</v>
      </c>
      <c r="B238" s="39" t="s">
        <v>180</v>
      </c>
      <c r="C238" s="11">
        <v>30</v>
      </c>
      <c r="D238" s="40">
        <v>50</v>
      </c>
      <c r="E238" s="117" t="s">
        <v>386</v>
      </c>
      <c r="F238" s="8">
        <f t="shared" si="7"/>
        <v>1500</v>
      </c>
    </row>
    <row r="239" spans="1:6" s="72" customFormat="1" x14ac:dyDescent="0.2">
      <c r="A239" s="36"/>
      <c r="B239" s="39"/>
      <c r="C239" s="11"/>
      <c r="D239" s="40"/>
      <c r="E239" s="117"/>
      <c r="F239" s="8">
        <f t="shared" si="7"/>
        <v>0</v>
      </c>
    </row>
    <row r="240" spans="1:6" s="72" customFormat="1" ht="70.5" customHeight="1" x14ac:dyDescent="0.2">
      <c r="A240" s="36">
        <f>A238+1</f>
        <v>9</v>
      </c>
      <c r="B240" s="39" t="s">
        <v>182</v>
      </c>
      <c r="C240" s="11">
        <v>10</v>
      </c>
      <c r="D240" s="40">
        <v>300</v>
      </c>
      <c r="E240" s="12" t="s">
        <v>386</v>
      </c>
      <c r="F240" s="8">
        <f t="shared" si="7"/>
        <v>3000</v>
      </c>
    </row>
    <row r="241" spans="1:6" s="72" customFormat="1" x14ac:dyDescent="0.2">
      <c r="A241" s="36"/>
      <c r="B241" s="39"/>
      <c r="C241" s="34"/>
      <c r="D241" s="43"/>
      <c r="E241" s="36"/>
      <c r="F241" s="8">
        <f t="shared" si="7"/>
        <v>0</v>
      </c>
    </row>
    <row r="242" spans="1:6" s="72" customFormat="1" ht="74.25" customHeight="1" x14ac:dyDescent="0.2">
      <c r="A242" s="36">
        <f>A240+1</f>
        <v>10</v>
      </c>
      <c r="B242" s="39" t="s">
        <v>184</v>
      </c>
      <c r="C242" s="34"/>
      <c r="D242" s="43"/>
      <c r="E242" s="36"/>
      <c r="F242" s="8">
        <f t="shared" si="7"/>
        <v>0</v>
      </c>
    </row>
    <row r="243" spans="1:6" s="72" customFormat="1" ht="28.5" customHeight="1" x14ac:dyDescent="0.2">
      <c r="A243" s="36" t="s">
        <v>377</v>
      </c>
      <c r="B243" s="39" t="s">
        <v>450</v>
      </c>
      <c r="C243" s="126">
        <v>0.5</v>
      </c>
      <c r="D243" s="43">
        <v>5000</v>
      </c>
      <c r="E243" s="36" t="s">
        <v>358</v>
      </c>
      <c r="F243" s="59">
        <f t="shared" si="7"/>
        <v>2500</v>
      </c>
    </row>
    <row r="244" spans="1:6" s="72" customFormat="1" ht="40.5" customHeight="1" x14ac:dyDescent="0.2">
      <c r="A244" s="36" t="s">
        <v>359</v>
      </c>
      <c r="B244" s="39" t="s">
        <v>451</v>
      </c>
      <c r="C244" s="126">
        <v>1.5</v>
      </c>
      <c r="D244" s="43">
        <v>32500</v>
      </c>
      <c r="E244" s="36" t="s">
        <v>358</v>
      </c>
      <c r="F244" s="59">
        <f t="shared" si="7"/>
        <v>48750</v>
      </c>
    </row>
    <row r="245" spans="1:6" s="72" customFormat="1" x14ac:dyDescent="0.2">
      <c r="A245" s="36"/>
      <c r="B245" s="39"/>
      <c r="C245" s="34"/>
      <c r="D245" s="43"/>
      <c r="E245" s="36"/>
      <c r="F245" s="8">
        <f t="shared" si="7"/>
        <v>0</v>
      </c>
    </row>
    <row r="246" spans="1:6" s="72" customFormat="1" ht="36.75" customHeight="1" x14ac:dyDescent="0.2">
      <c r="A246" s="36">
        <f>A242+1</f>
        <v>11</v>
      </c>
      <c r="B246" s="39" t="s">
        <v>189</v>
      </c>
      <c r="C246" s="34"/>
      <c r="D246" s="43"/>
      <c r="E246" s="36"/>
      <c r="F246" s="8">
        <f t="shared" si="7"/>
        <v>0</v>
      </c>
    </row>
    <row r="247" spans="1:6" s="72" customFormat="1" ht="19.5" customHeight="1" x14ac:dyDescent="0.2">
      <c r="A247" s="36" t="s">
        <v>381</v>
      </c>
      <c r="B247" s="44" t="s">
        <v>191</v>
      </c>
      <c r="C247" s="34">
        <v>715</v>
      </c>
      <c r="D247" s="43">
        <v>30</v>
      </c>
      <c r="E247" s="36" t="s">
        <v>408</v>
      </c>
      <c r="F247" s="59">
        <f t="shared" si="7"/>
        <v>21450</v>
      </c>
    </row>
    <row r="248" spans="1:6" s="72" customFormat="1" ht="21" customHeight="1" x14ac:dyDescent="0.2">
      <c r="A248" s="36" t="s">
        <v>383</v>
      </c>
      <c r="B248" s="44" t="s">
        <v>192</v>
      </c>
      <c r="C248" s="34">
        <v>650</v>
      </c>
      <c r="D248" s="43">
        <v>40</v>
      </c>
      <c r="E248" s="36" t="s">
        <v>408</v>
      </c>
      <c r="F248" s="59">
        <f t="shared" si="7"/>
        <v>26000</v>
      </c>
    </row>
    <row r="249" spans="1:6" s="72" customFormat="1" x14ac:dyDescent="0.2">
      <c r="A249" s="36"/>
      <c r="B249" s="44"/>
      <c r="C249" s="34"/>
      <c r="D249" s="43"/>
      <c r="E249" s="36"/>
      <c r="F249" s="8">
        <f t="shared" si="7"/>
        <v>0</v>
      </c>
    </row>
    <row r="250" spans="1:6" s="72" customFormat="1" ht="74.25" customHeight="1" x14ac:dyDescent="0.2">
      <c r="A250" s="36">
        <f>A246+1</f>
        <v>12</v>
      </c>
      <c r="B250" s="39" t="s">
        <v>193</v>
      </c>
      <c r="C250" s="34"/>
      <c r="D250" s="43"/>
      <c r="E250" s="36"/>
      <c r="F250" s="8">
        <f t="shared" si="7"/>
        <v>0</v>
      </c>
    </row>
    <row r="251" spans="1:6" s="58" customFormat="1" ht="30" customHeight="1" x14ac:dyDescent="0.2">
      <c r="A251" s="61" t="s">
        <v>377</v>
      </c>
      <c r="B251" s="57" t="s">
        <v>452</v>
      </c>
      <c r="C251" s="55">
        <v>80</v>
      </c>
      <c r="D251" s="127">
        <v>400</v>
      </c>
      <c r="E251" s="61" t="s">
        <v>408</v>
      </c>
      <c r="F251" s="62">
        <f t="shared" si="7"/>
        <v>32000</v>
      </c>
    </row>
    <row r="252" spans="1:6" s="58" customFormat="1" ht="30" customHeight="1" x14ac:dyDescent="0.2">
      <c r="A252" s="61" t="s">
        <v>359</v>
      </c>
      <c r="B252" s="57" t="s">
        <v>453</v>
      </c>
      <c r="C252" s="55">
        <f>C247</f>
        <v>715</v>
      </c>
      <c r="D252" s="127">
        <v>80</v>
      </c>
      <c r="E252" s="61" t="s">
        <v>408</v>
      </c>
      <c r="F252" s="62">
        <f t="shared" si="7"/>
        <v>57200</v>
      </c>
    </row>
    <row r="253" spans="1:6" s="58" customFormat="1" ht="32.25" customHeight="1" x14ac:dyDescent="0.2">
      <c r="A253" s="61" t="s">
        <v>360</v>
      </c>
      <c r="B253" s="57" t="s">
        <v>454</v>
      </c>
      <c r="C253" s="55">
        <f>C248</f>
        <v>650</v>
      </c>
      <c r="D253" s="127">
        <v>120</v>
      </c>
      <c r="E253" s="61" t="s">
        <v>408</v>
      </c>
      <c r="F253" s="62">
        <f t="shared" si="7"/>
        <v>78000</v>
      </c>
    </row>
    <row r="254" spans="1:6" s="58" customFormat="1" ht="27" customHeight="1" x14ac:dyDescent="0.2">
      <c r="A254" s="61" t="s">
        <v>361</v>
      </c>
      <c r="B254" s="57" t="s">
        <v>455</v>
      </c>
      <c r="C254" s="55">
        <v>820</v>
      </c>
      <c r="D254" s="127">
        <v>130</v>
      </c>
      <c r="E254" s="61" t="s">
        <v>408</v>
      </c>
      <c r="F254" s="62">
        <f t="shared" si="7"/>
        <v>106600</v>
      </c>
    </row>
    <row r="255" spans="1:6" s="72" customFormat="1" x14ac:dyDescent="0.2">
      <c r="A255" s="36"/>
      <c r="B255" s="39"/>
      <c r="C255" s="34"/>
      <c r="D255" s="43"/>
      <c r="E255" s="36"/>
      <c r="F255" s="8">
        <f t="shared" si="7"/>
        <v>0</v>
      </c>
    </row>
    <row r="256" spans="1:6" s="72" customFormat="1" ht="66" customHeight="1" x14ac:dyDescent="0.2">
      <c r="A256" s="36">
        <f>A250+1</f>
        <v>13</v>
      </c>
      <c r="B256" s="39" t="s">
        <v>199</v>
      </c>
      <c r="C256" s="11">
        <v>35</v>
      </c>
      <c r="D256" s="40">
        <v>800</v>
      </c>
      <c r="E256" s="12" t="s">
        <v>386</v>
      </c>
      <c r="F256" s="8">
        <f t="shared" si="7"/>
        <v>28000</v>
      </c>
    </row>
    <row r="257" spans="1:6" s="72" customFormat="1" x14ac:dyDescent="0.2">
      <c r="A257" s="36"/>
      <c r="B257" s="39"/>
      <c r="C257" s="34"/>
      <c r="D257" s="43"/>
      <c r="E257" s="36"/>
      <c r="F257" s="8">
        <f t="shared" si="7"/>
        <v>0</v>
      </c>
    </row>
    <row r="258" spans="1:6" s="72" customFormat="1" ht="90.75" customHeight="1" x14ac:dyDescent="0.2">
      <c r="A258" s="36">
        <f>A256+1</f>
        <v>14</v>
      </c>
      <c r="B258" s="39" t="s">
        <v>201</v>
      </c>
      <c r="C258" s="11">
        <v>125</v>
      </c>
      <c r="D258" s="40">
        <v>50</v>
      </c>
      <c r="E258" s="12" t="s">
        <v>386</v>
      </c>
      <c r="F258" s="8">
        <f t="shared" si="7"/>
        <v>6250</v>
      </c>
    </row>
    <row r="259" spans="1:6" x14ac:dyDescent="0.2">
      <c r="A259" s="45"/>
      <c r="B259" s="128"/>
      <c r="C259" s="129"/>
      <c r="D259" s="130"/>
      <c r="E259" s="123"/>
      <c r="F259" s="8">
        <f t="shared" si="7"/>
        <v>0</v>
      </c>
    </row>
    <row r="260" spans="1:6" ht="120.5" customHeight="1" x14ac:dyDescent="0.2">
      <c r="A260" s="35">
        <f>A258+1</f>
        <v>15</v>
      </c>
      <c r="B260" s="39" t="s">
        <v>203</v>
      </c>
      <c r="C260" s="11">
        <v>950</v>
      </c>
      <c r="D260" s="40">
        <v>65</v>
      </c>
      <c r="E260" s="12" t="s">
        <v>456</v>
      </c>
      <c r="F260" s="8">
        <f t="shared" si="7"/>
        <v>61750</v>
      </c>
    </row>
    <row r="261" spans="1:6" ht="16.5" customHeight="1" x14ac:dyDescent="0.2">
      <c r="A261" s="35"/>
      <c r="B261" s="131"/>
      <c r="D261" s="40"/>
      <c r="E261" s="117"/>
      <c r="F261" s="8">
        <f t="shared" si="7"/>
        <v>0</v>
      </c>
    </row>
    <row r="262" spans="1:6" s="72" customFormat="1" ht="72" customHeight="1" x14ac:dyDescent="0.2">
      <c r="A262" s="36">
        <f>A260+1</f>
        <v>16</v>
      </c>
      <c r="B262" s="39" t="s">
        <v>205</v>
      </c>
      <c r="C262" s="11">
        <v>10</v>
      </c>
      <c r="D262" s="40">
        <v>150</v>
      </c>
      <c r="E262" s="12" t="s">
        <v>408</v>
      </c>
      <c r="F262" s="8">
        <f t="shared" si="7"/>
        <v>1500</v>
      </c>
    </row>
    <row r="263" spans="1:6" s="72" customFormat="1" ht="15.75" customHeight="1" x14ac:dyDescent="0.2">
      <c r="A263" s="36"/>
      <c r="B263" s="71"/>
      <c r="C263" s="34"/>
      <c r="D263" s="43"/>
      <c r="E263" s="35"/>
      <c r="F263" s="8">
        <f t="shared" si="7"/>
        <v>0</v>
      </c>
    </row>
    <row r="264" spans="1:6" s="72" customFormat="1" ht="63" customHeight="1" x14ac:dyDescent="0.2">
      <c r="A264" s="36">
        <f>A262+1</f>
        <v>17</v>
      </c>
      <c r="B264" s="39" t="s">
        <v>207</v>
      </c>
      <c r="C264" s="34"/>
      <c r="D264" s="43"/>
      <c r="E264" s="35"/>
      <c r="F264" s="8">
        <f t="shared" si="7"/>
        <v>0</v>
      </c>
    </row>
    <row r="265" spans="1:6" s="72" customFormat="1" ht="18" customHeight="1" x14ac:dyDescent="0.2">
      <c r="A265" s="36" t="s">
        <v>377</v>
      </c>
      <c r="B265" s="44" t="s">
        <v>457</v>
      </c>
      <c r="C265" s="11">
        <v>10</v>
      </c>
      <c r="D265" s="108">
        <v>175</v>
      </c>
      <c r="E265" s="36" t="s">
        <v>435</v>
      </c>
      <c r="F265" s="8">
        <f t="shared" si="7"/>
        <v>1750</v>
      </c>
    </row>
    <row r="266" spans="1:6" s="72" customFormat="1" ht="18" customHeight="1" x14ac:dyDescent="0.2">
      <c r="A266" s="36" t="s">
        <v>359</v>
      </c>
      <c r="B266" s="44" t="s">
        <v>458</v>
      </c>
      <c r="C266" s="11">
        <v>10</v>
      </c>
      <c r="D266" s="108">
        <v>175</v>
      </c>
      <c r="E266" s="36" t="s">
        <v>435</v>
      </c>
      <c r="F266" s="8">
        <f t="shared" si="7"/>
        <v>1750</v>
      </c>
    </row>
    <row r="267" spans="1:6" s="72" customFormat="1" ht="18" customHeight="1" x14ac:dyDescent="0.2">
      <c r="A267" s="36" t="s">
        <v>360</v>
      </c>
      <c r="B267" s="44" t="s">
        <v>459</v>
      </c>
      <c r="C267" s="11">
        <v>10</v>
      </c>
      <c r="D267" s="108">
        <v>100</v>
      </c>
      <c r="E267" s="36" t="s">
        <v>435</v>
      </c>
      <c r="F267" s="8">
        <f t="shared" si="7"/>
        <v>1000</v>
      </c>
    </row>
    <row r="268" spans="1:6" s="72" customFormat="1" ht="18" customHeight="1" x14ac:dyDescent="0.2">
      <c r="A268" s="36" t="s">
        <v>361</v>
      </c>
      <c r="B268" s="44" t="s">
        <v>460</v>
      </c>
      <c r="C268" s="11">
        <v>10</v>
      </c>
      <c r="D268" s="108">
        <v>100</v>
      </c>
      <c r="E268" s="36" t="s">
        <v>435</v>
      </c>
      <c r="F268" s="8">
        <f t="shared" si="7"/>
        <v>1000</v>
      </c>
    </row>
    <row r="269" spans="1:6" s="72" customFormat="1" ht="18" customHeight="1" x14ac:dyDescent="0.2">
      <c r="A269" s="36"/>
      <c r="B269" s="39"/>
      <c r="C269" s="34"/>
      <c r="D269" s="43"/>
      <c r="E269" s="36"/>
      <c r="F269" s="8">
        <f t="shared" si="7"/>
        <v>0</v>
      </c>
    </row>
    <row r="270" spans="1:6" s="72" customFormat="1" ht="56.25" customHeight="1" x14ac:dyDescent="0.2">
      <c r="A270" s="36">
        <f>A264+1</f>
        <v>18</v>
      </c>
      <c r="B270" s="39" t="s">
        <v>214</v>
      </c>
      <c r="C270" s="34"/>
      <c r="D270" s="43"/>
      <c r="E270" s="35"/>
      <c r="F270" s="8">
        <f t="shared" si="7"/>
        <v>0</v>
      </c>
    </row>
    <row r="271" spans="1:6" s="72" customFormat="1" ht="18" customHeight="1" x14ac:dyDescent="0.2">
      <c r="A271" s="36" t="s">
        <v>377</v>
      </c>
      <c r="B271" s="44" t="s">
        <v>461</v>
      </c>
      <c r="C271" s="34">
        <v>10</v>
      </c>
      <c r="D271" s="132">
        <v>800</v>
      </c>
      <c r="E271" s="36" t="s">
        <v>435</v>
      </c>
      <c r="F271" s="8">
        <f t="shared" si="7"/>
        <v>8000</v>
      </c>
    </row>
    <row r="272" spans="1:6" s="72" customFormat="1" ht="18" customHeight="1" x14ac:dyDescent="0.2">
      <c r="A272" s="36" t="s">
        <v>359</v>
      </c>
      <c r="B272" s="44" t="s">
        <v>462</v>
      </c>
      <c r="C272" s="34">
        <v>10</v>
      </c>
      <c r="D272" s="132">
        <v>900</v>
      </c>
      <c r="E272" s="36" t="s">
        <v>435</v>
      </c>
      <c r="F272" s="8">
        <f t="shared" si="7"/>
        <v>9000</v>
      </c>
    </row>
    <row r="273" spans="1:8" s="72" customFormat="1" ht="9.75" customHeight="1" x14ac:dyDescent="0.2">
      <c r="A273" s="36"/>
      <c r="B273" s="80"/>
      <c r="C273" s="34"/>
      <c r="D273" s="43"/>
      <c r="E273" s="35"/>
      <c r="F273" s="8">
        <f t="shared" si="7"/>
        <v>0</v>
      </c>
    </row>
    <row r="274" spans="1:8" s="72" customFormat="1" ht="70.5" customHeight="1" x14ac:dyDescent="0.2">
      <c r="A274" s="36">
        <f>A270+1</f>
        <v>19</v>
      </c>
      <c r="B274" s="39" t="s">
        <v>217</v>
      </c>
      <c r="C274" s="34"/>
      <c r="D274" s="43"/>
      <c r="E274" s="35"/>
      <c r="F274" s="8">
        <f t="shared" si="7"/>
        <v>0</v>
      </c>
    </row>
    <row r="275" spans="1:8" s="72" customFormat="1" ht="18" customHeight="1" x14ac:dyDescent="0.2">
      <c r="A275" s="36" t="s">
        <v>377</v>
      </c>
      <c r="B275" s="80" t="s">
        <v>463</v>
      </c>
      <c r="C275" s="11">
        <v>20</v>
      </c>
      <c r="D275" s="132">
        <v>200</v>
      </c>
      <c r="E275" s="35" t="s">
        <v>435</v>
      </c>
      <c r="F275" s="62">
        <f t="shared" si="7"/>
        <v>4000</v>
      </c>
    </row>
    <row r="276" spans="1:8" s="72" customFormat="1" ht="18" customHeight="1" x14ac:dyDescent="0.2">
      <c r="A276" s="36" t="s">
        <v>359</v>
      </c>
      <c r="B276" s="80" t="s">
        <v>464</v>
      </c>
      <c r="C276" s="11">
        <v>20</v>
      </c>
      <c r="D276" s="132">
        <v>350</v>
      </c>
      <c r="E276" s="35" t="s">
        <v>435</v>
      </c>
      <c r="F276" s="62">
        <f t="shared" si="7"/>
        <v>7000</v>
      </c>
    </row>
    <row r="277" spans="1:8" s="72" customFormat="1" ht="18" customHeight="1" x14ac:dyDescent="0.2">
      <c r="A277" s="36" t="s">
        <v>360</v>
      </c>
      <c r="B277" s="80" t="s">
        <v>465</v>
      </c>
      <c r="C277" s="11">
        <v>20</v>
      </c>
      <c r="D277" s="132">
        <v>500</v>
      </c>
      <c r="E277" s="35" t="s">
        <v>435</v>
      </c>
      <c r="F277" s="62">
        <f t="shared" si="7"/>
        <v>10000</v>
      </c>
    </row>
    <row r="278" spans="1:8" s="72" customFormat="1" ht="18" customHeight="1" x14ac:dyDescent="0.2">
      <c r="A278" s="36" t="s">
        <v>361</v>
      </c>
      <c r="B278" s="80" t="s">
        <v>466</v>
      </c>
      <c r="C278" s="11">
        <v>20</v>
      </c>
      <c r="D278" s="132">
        <v>600</v>
      </c>
      <c r="E278" s="35" t="s">
        <v>435</v>
      </c>
      <c r="F278" s="62">
        <f t="shared" si="7"/>
        <v>12000</v>
      </c>
    </row>
    <row r="279" spans="1:8" s="72" customFormat="1" ht="18" customHeight="1" x14ac:dyDescent="0.2">
      <c r="A279" s="36" t="s">
        <v>467</v>
      </c>
      <c r="B279" s="80" t="s">
        <v>468</v>
      </c>
      <c r="C279" s="11">
        <v>20</v>
      </c>
      <c r="D279" s="132">
        <v>750</v>
      </c>
      <c r="E279" s="35" t="s">
        <v>435</v>
      </c>
      <c r="F279" s="62">
        <f t="shared" si="7"/>
        <v>15000</v>
      </c>
    </row>
    <row r="280" spans="1:8" s="72" customFormat="1" ht="18" customHeight="1" x14ac:dyDescent="0.2">
      <c r="A280" s="36" t="s">
        <v>469</v>
      </c>
      <c r="B280" s="80" t="s">
        <v>470</v>
      </c>
      <c r="C280" s="11">
        <v>20</v>
      </c>
      <c r="D280" s="132">
        <v>600</v>
      </c>
      <c r="E280" s="35" t="s">
        <v>435</v>
      </c>
      <c r="F280" s="62">
        <f t="shared" si="7"/>
        <v>12000</v>
      </c>
    </row>
    <row r="281" spans="1:8" ht="16" customHeight="1" x14ac:dyDescent="0.2">
      <c r="A281" s="36"/>
      <c r="B281" s="133"/>
      <c r="C281" s="99"/>
      <c r="D281" s="40"/>
      <c r="E281" s="117"/>
      <c r="F281" s="8">
        <f t="shared" si="7"/>
        <v>0</v>
      </c>
    </row>
    <row r="282" spans="1:8" s="72" customFormat="1" ht="101.5" customHeight="1" x14ac:dyDescent="0.2">
      <c r="A282" s="36">
        <f>A274+1</f>
        <v>20</v>
      </c>
      <c r="B282" s="39" t="s">
        <v>225</v>
      </c>
      <c r="C282" s="34"/>
      <c r="D282" s="43"/>
      <c r="E282" s="35"/>
      <c r="F282" s="8">
        <f t="shared" si="7"/>
        <v>0</v>
      </c>
    </row>
    <row r="283" spans="1:8" s="72" customFormat="1" ht="18" customHeight="1" x14ac:dyDescent="0.2">
      <c r="A283" s="36" t="s">
        <v>377</v>
      </c>
      <c r="B283" s="93" t="s">
        <v>471</v>
      </c>
      <c r="C283" s="99">
        <v>50</v>
      </c>
      <c r="D283" s="132">
        <v>1000</v>
      </c>
      <c r="E283" s="35" t="s">
        <v>358</v>
      </c>
      <c r="F283" s="59">
        <f t="shared" si="7"/>
        <v>50000</v>
      </c>
      <c r="H283" s="192"/>
    </row>
    <row r="284" spans="1:8" s="72" customFormat="1" ht="18" customHeight="1" x14ac:dyDescent="0.2">
      <c r="A284" s="36" t="s">
        <v>359</v>
      </c>
      <c r="B284" s="93" t="s">
        <v>472</v>
      </c>
      <c r="C284" s="99">
        <v>50</v>
      </c>
      <c r="D284" s="132">
        <v>2500</v>
      </c>
      <c r="E284" s="35" t="s">
        <v>358</v>
      </c>
      <c r="F284" s="59">
        <f t="shared" si="7"/>
        <v>125000</v>
      </c>
      <c r="H284" s="192"/>
    </row>
    <row r="285" spans="1:8" s="72" customFormat="1" ht="18" customHeight="1" x14ac:dyDescent="0.2">
      <c r="A285" s="36" t="s">
        <v>360</v>
      </c>
      <c r="B285" s="93" t="s">
        <v>229</v>
      </c>
      <c r="C285" s="99">
        <v>50</v>
      </c>
      <c r="D285" s="132">
        <v>900</v>
      </c>
      <c r="E285" s="35" t="s">
        <v>358</v>
      </c>
      <c r="F285" s="59">
        <f t="shared" si="7"/>
        <v>45000</v>
      </c>
      <c r="H285" s="192"/>
    </row>
    <row r="286" spans="1:8" s="72" customFormat="1" ht="18" customHeight="1" x14ac:dyDescent="0.2">
      <c r="A286" s="36" t="s">
        <v>361</v>
      </c>
      <c r="B286" s="93" t="s">
        <v>473</v>
      </c>
      <c r="C286" s="99">
        <v>10</v>
      </c>
      <c r="D286" s="132">
        <v>150</v>
      </c>
      <c r="E286" s="35" t="s">
        <v>386</v>
      </c>
      <c r="F286" s="59">
        <f t="shared" si="7"/>
        <v>1500</v>
      </c>
      <c r="H286" s="192"/>
    </row>
    <row r="287" spans="1:8" s="72" customFormat="1" ht="18" customHeight="1" x14ac:dyDescent="0.2">
      <c r="A287" s="36" t="s">
        <v>467</v>
      </c>
      <c r="B287" s="80" t="s">
        <v>474</v>
      </c>
      <c r="C287" s="99">
        <v>30</v>
      </c>
      <c r="D287" s="132">
        <v>800</v>
      </c>
      <c r="E287" s="35" t="s">
        <v>386</v>
      </c>
      <c r="F287" s="59">
        <f t="shared" si="7"/>
        <v>24000</v>
      </c>
      <c r="H287" s="192"/>
    </row>
    <row r="288" spans="1:8" s="72" customFormat="1" ht="18" customHeight="1" x14ac:dyDescent="0.2">
      <c r="A288" s="36" t="s">
        <v>469</v>
      </c>
      <c r="B288" s="80" t="s">
        <v>475</v>
      </c>
      <c r="C288" s="99">
        <v>40</v>
      </c>
      <c r="D288" s="132">
        <v>200</v>
      </c>
      <c r="E288" s="35" t="s">
        <v>358</v>
      </c>
      <c r="F288" s="59">
        <f t="shared" si="7"/>
        <v>8000</v>
      </c>
      <c r="H288" s="192"/>
    </row>
    <row r="289" spans="1:10" s="72" customFormat="1" ht="18" customHeight="1" x14ac:dyDescent="0.2">
      <c r="A289" s="36" t="s">
        <v>476</v>
      </c>
      <c r="B289" s="80" t="s">
        <v>477</v>
      </c>
      <c r="C289" s="99">
        <v>35</v>
      </c>
      <c r="D289" s="132">
        <v>150</v>
      </c>
      <c r="E289" s="35" t="s">
        <v>358</v>
      </c>
      <c r="F289" s="59">
        <f t="shared" si="7"/>
        <v>5250</v>
      </c>
      <c r="H289" s="192"/>
    </row>
    <row r="290" spans="1:10" s="72" customFormat="1" x14ac:dyDescent="0.2">
      <c r="A290" s="36"/>
      <c r="B290" s="80"/>
      <c r="C290" s="34"/>
      <c r="D290" s="43"/>
      <c r="E290" s="35"/>
      <c r="F290" s="8">
        <f t="shared" si="7"/>
        <v>0</v>
      </c>
      <c r="H290" s="190"/>
    </row>
    <row r="291" spans="1:10" s="72" customFormat="1" ht="73.5" customHeight="1" x14ac:dyDescent="0.2">
      <c r="A291" s="36">
        <f>A282+1</f>
        <v>21</v>
      </c>
      <c r="B291" s="39" t="s">
        <v>478</v>
      </c>
      <c r="C291" s="134"/>
      <c r="D291" s="132"/>
      <c r="E291" s="135"/>
      <c r="F291" s="8">
        <f t="shared" ref="F291:F313" si="8">D291*C291</f>
        <v>0</v>
      </c>
      <c r="H291" s="192"/>
    </row>
    <row r="292" spans="1:10" s="72" customFormat="1" ht="38.25" customHeight="1" x14ac:dyDescent="0.2">
      <c r="A292" s="36"/>
      <c r="B292" s="39" t="s">
        <v>479</v>
      </c>
      <c r="C292" s="134"/>
      <c r="D292" s="132"/>
      <c r="E292" s="135"/>
      <c r="F292" s="8">
        <f t="shared" si="8"/>
        <v>0</v>
      </c>
      <c r="H292" s="192"/>
    </row>
    <row r="293" spans="1:10" s="72" customFormat="1" ht="54" customHeight="1" x14ac:dyDescent="0.2">
      <c r="A293" s="36" t="s">
        <v>377</v>
      </c>
      <c r="B293" s="39" t="s">
        <v>480</v>
      </c>
      <c r="C293" s="99">
        <v>20</v>
      </c>
      <c r="D293" s="108">
        <v>300</v>
      </c>
      <c r="E293" s="12" t="s">
        <v>148</v>
      </c>
      <c r="F293" s="8">
        <f t="shared" si="8"/>
        <v>6000</v>
      </c>
      <c r="H293" s="192"/>
    </row>
    <row r="294" spans="1:10" s="72" customFormat="1" ht="18" customHeight="1" x14ac:dyDescent="0.2">
      <c r="A294" s="36" t="s">
        <v>359</v>
      </c>
      <c r="B294" s="44" t="s">
        <v>481</v>
      </c>
      <c r="C294" s="99">
        <v>20</v>
      </c>
      <c r="D294" s="132">
        <v>900</v>
      </c>
      <c r="E294" s="36" t="s">
        <v>482</v>
      </c>
      <c r="F294" s="8">
        <f t="shared" si="8"/>
        <v>18000</v>
      </c>
      <c r="H294" s="192"/>
    </row>
    <row r="295" spans="1:10" s="72" customFormat="1" ht="21.75" customHeight="1" x14ac:dyDescent="0.2">
      <c r="A295" s="36" t="s">
        <v>360</v>
      </c>
      <c r="B295" s="44" t="s">
        <v>483</v>
      </c>
      <c r="C295" s="99">
        <v>20</v>
      </c>
      <c r="D295" s="108">
        <v>200</v>
      </c>
      <c r="E295" s="12" t="s">
        <v>482</v>
      </c>
      <c r="F295" s="8">
        <f t="shared" si="8"/>
        <v>4000</v>
      </c>
    </row>
    <row r="296" spans="1:10" s="72" customFormat="1" ht="18" customHeight="1" x14ac:dyDescent="0.2">
      <c r="A296" s="36" t="s">
        <v>361</v>
      </c>
      <c r="B296" s="44" t="s">
        <v>484</v>
      </c>
      <c r="C296" s="99">
        <v>20</v>
      </c>
      <c r="D296" s="108">
        <v>1500</v>
      </c>
      <c r="E296" s="12" t="s">
        <v>485</v>
      </c>
      <c r="F296" s="8">
        <f t="shared" si="8"/>
        <v>30000</v>
      </c>
    </row>
    <row r="297" spans="1:10" s="72" customFormat="1" ht="15" customHeight="1" x14ac:dyDescent="0.2">
      <c r="A297" s="35"/>
      <c r="B297" s="44"/>
      <c r="C297" s="34"/>
      <c r="D297" s="43"/>
      <c r="E297" s="36"/>
      <c r="F297" s="8">
        <f t="shared" si="8"/>
        <v>0</v>
      </c>
    </row>
    <row r="298" spans="1:10" s="72" customFormat="1" ht="18.75" customHeight="1" x14ac:dyDescent="0.2">
      <c r="A298" s="35">
        <f>A291+1</f>
        <v>22</v>
      </c>
      <c r="B298" s="44" t="s">
        <v>244</v>
      </c>
      <c r="C298" s="34"/>
      <c r="D298" s="43"/>
      <c r="E298" s="36"/>
      <c r="F298" s="8">
        <f t="shared" si="8"/>
        <v>0</v>
      </c>
    </row>
    <row r="299" spans="1:10" s="72" customFormat="1" ht="18" customHeight="1" x14ac:dyDescent="0.2">
      <c r="A299" s="36" t="s">
        <v>377</v>
      </c>
      <c r="B299" s="44" t="s">
        <v>246</v>
      </c>
      <c r="C299" s="34">
        <v>75</v>
      </c>
      <c r="D299" s="60">
        <v>300</v>
      </c>
      <c r="E299" s="61" t="s">
        <v>148</v>
      </c>
      <c r="F299" s="62">
        <f t="shared" si="8"/>
        <v>22500</v>
      </c>
      <c r="H299" s="192"/>
    </row>
    <row r="300" spans="1:10" s="72" customFormat="1" ht="18" customHeight="1" x14ac:dyDescent="0.2">
      <c r="A300" s="36" t="s">
        <v>359</v>
      </c>
      <c r="B300" s="44" t="s">
        <v>247</v>
      </c>
      <c r="C300" s="34">
        <v>50</v>
      </c>
      <c r="D300" s="60">
        <v>700</v>
      </c>
      <c r="E300" s="61" t="s">
        <v>148</v>
      </c>
      <c r="F300" s="62">
        <f t="shared" si="8"/>
        <v>35000</v>
      </c>
      <c r="H300" s="192"/>
    </row>
    <row r="301" spans="1:10" s="72" customFormat="1" x14ac:dyDescent="0.2">
      <c r="A301" s="36"/>
      <c r="B301" s="80"/>
      <c r="C301" s="34"/>
      <c r="D301" s="43"/>
      <c r="E301" s="35"/>
      <c r="F301" s="8">
        <f t="shared" si="8"/>
        <v>0</v>
      </c>
      <c r="H301" s="192"/>
    </row>
    <row r="302" spans="1:10" s="72" customFormat="1" ht="61.5" customHeight="1" x14ac:dyDescent="0.2">
      <c r="A302" s="36">
        <f>A298+1</f>
        <v>23</v>
      </c>
      <c r="B302" s="39" t="s">
        <v>248</v>
      </c>
      <c r="C302" s="55">
        <v>35</v>
      </c>
      <c r="D302" s="127">
        <v>900</v>
      </c>
      <c r="E302" s="61" t="s">
        <v>408</v>
      </c>
      <c r="F302" s="62">
        <f>D302*C302</f>
        <v>31500</v>
      </c>
      <c r="H302" s="192"/>
    </row>
    <row r="303" spans="1:10" x14ac:dyDescent="0.2">
      <c r="A303" s="35"/>
      <c r="B303" s="39"/>
      <c r="D303" s="40"/>
      <c r="E303" s="117"/>
      <c r="F303" s="8">
        <f t="shared" si="8"/>
        <v>0</v>
      </c>
      <c r="H303" s="190"/>
      <c r="I303" s="89"/>
      <c r="J303" s="89"/>
    </row>
    <row r="304" spans="1:10" s="72" customFormat="1" ht="153" customHeight="1" x14ac:dyDescent="0.2">
      <c r="A304" s="36">
        <f>A302+1</f>
        <v>24</v>
      </c>
      <c r="B304" s="39" t="s">
        <v>486</v>
      </c>
      <c r="C304" s="11">
        <v>60</v>
      </c>
      <c r="D304" s="40">
        <v>1500</v>
      </c>
      <c r="E304" s="12" t="s">
        <v>408</v>
      </c>
      <c r="F304" s="8">
        <f t="shared" si="8"/>
        <v>90000</v>
      </c>
      <c r="H304" s="192"/>
    </row>
    <row r="305" spans="1:8" s="72" customFormat="1" x14ac:dyDescent="0.2">
      <c r="A305" s="36"/>
      <c r="B305" s="39"/>
      <c r="C305" s="11"/>
      <c r="D305" s="40"/>
      <c r="E305" s="12"/>
      <c r="F305" s="8">
        <f t="shared" si="8"/>
        <v>0</v>
      </c>
      <c r="H305" s="190"/>
    </row>
    <row r="306" spans="1:8" s="72" customFormat="1" ht="99" customHeight="1" x14ac:dyDescent="0.2">
      <c r="A306" s="36">
        <f>A304+1</f>
        <v>25</v>
      </c>
      <c r="B306" s="75" t="s">
        <v>252</v>
      </c>
      <c r="C306" s="11"/>
      <c r="D306" s="40"/>
      <c r="E306" s="12"/>
      <c r="F306" s="8">
        <f t="shared" si="8"/>
        <v>0</v>
      </c>
      <c r="H306" s="192"/>
    </row>
    <row r="307" spans="1:8" s="72" customFormat="1" ht="17" x14ac:dyDescent="0.2">
      <c r="A307" s="36" t="s">
        <v>381</v>
      </c>
      <c r="B307" s="39" t="s">
        <v>487</v>
      </c>
      <c r="C307" s="11">
        <v>15</v>
      </c>
      <c r="D307" s="40">
        <v>1500</v>
      </c>
      <c r="E307" s="12" t="s">
        <v>408</v>
      </c>
      <c r="F307" s="8">
        <f t="shared" si="8"/>
        <v>22500</v>
      </c>
      <c r="H307" s="192"/>
    </row>
    <row r="308" spans="1:8" s="177" customFormat="1" x14ac:dyDescent="0.2">
      <c r="A308" s="176"/>
      <c r="B308" s="75"/>
      <c r="C308" s="76"/>
      <c r="D308" s="108"/>
      <c r="E308" s="193"/>
      <c r="F308" s="170">
        <f t="shared" si="8"/>
        <v>0</v>
      </c>
      <c r="H308" s="192"/>
    </row>
    <row r="309" spans="1:8" s="177" customFormat="1" ht="129.5" customHeight="1" x14ac:dyDescent="0.2">
      <c r="A309" s="173">
        <f>A306+1</f>
        <v>26</v>
      </c>
      <c r="B309" s="75" t="s">
        <v>488</v>
      </c>
      <c r="C309" s="76"/>
      <c r="D309" s="108"/>
      <c r="E309" s="95"/>
      <c r="F309" s="170">
        <f t="shared" si="8"/>
        <v>0</v>
      </c>
      <c r="H309" s="192"/>
    </row>
    <row r="310" spans="1:8" s="177" customFormat="1" ht="37.5" customHeight="1" x14ac:dyDescent="0.2">
      <c r="A310" s="172"/>
      <c r="B310" s="75" t="s">
        <v>489</v>
      </c>
      <c r="C310" s="76"/>
      <c r="D310" s="108"/>
      <c r="E310" s="95"/>
      <c r="F310" s="170">
        <f t="shared" si="8"/>
        <v>0</v>
      </c>
      <c r="H310" s="192"/>
    </row>
    <row r="311" spans="1:8" s="177" customFormat="1" ht="21.75" customHeight="1" x14ac:dyDescent="0.2">
      <c r="A311" s="172" t="s">
        <v>381</v>
      </c>
      <c r="B311" s="75" t="s">
        <v>490</v>
      </c>
      <c r="C311" s="76">
        <v>1</v>
      </c>
      <c r="D311" s="108">
        <v>5000</v>
      </c>
      <c r="E311" s="193" t="s">
        <v>435</v>
      </c>
      <c r="F311" s="170">
        <f t="shared" si="8"/>
        <v>5000</v>
      </c>
      <c r="H311" s="192"/>
    </row>
    <row r="312" spans="1:8" s="177" customFormat="1" ht="21.75" customHeight="1" x14ac:dyDescent="0.2">
      <c r="A312" s="172" t="s">
        <v>383</v>
      </c>
      <c r="B312" s="75" t="s">
        <v>491</v>
      </c>
      <c r="C312" s="76" t="s">
        <v>362</v>
      </c>
      <c r="D312" s="108">
        <v>4000</v>
      </c>
      <c r="E312" s="193" t="s">
        <v>435</v>
      </c>
      <c r="F312" s="170"/>
      <c r="H312" s="192"/>
    </row>
    <row r="313" spans="1:8" s="177" customFormat="1" x14ac:dyDescent="0.2">
      <c r="A313" s="172"/>
      <c r="B313" s="75"/>
      <c r="C313" s="76"/>
      <c r="D313" s="108"/>
      <c r="E313" s="193"/>
      <c r="F313" s="170">
        <f t="shared" si="8"/>
        <v>0</v>
      </c>
      <c r="H313" s="192"/>
    </row>
    <row r="314" spans="1:8" s="177" customFormat="1" ht="65.5" customHeight="1" x14ac:dyDescent="0.2">
      <c r="A314" s="176">
        <f>A309+1</f>
        <v>27</v>
      </c>
      <c r="B314" s="75" t="s">
        <v>259</v>
      </c>
      <c r="C314" s="76">
        <v>50</v>
      </c>
      <c r="D314" s="108">
        <v>80</v>
      </c>
      <c r="E314" s="193" t="s">
        <v>456</v>
      </c>
      <c r="F314" s="170">
        <f>D314*C314</f>
        <v>4000</v>
      </c>
      <c r="H314" s="190"/>
    </row>
    <row r="315" spans="1:8" s="177" customFormat="1" ht="157.25" customHeight="1" x14ac:dyDescent="0.2">
      <c r="A315" s="176">
        <f>A314+1</f>
        <v>28</v>
      </c>
      <c r="B315" s="136" t="s">
        <v>261</v>
      </c>
      <c r="C315" s="12">
        <v>515</v>
      </c>
      <c r="D315" s="108">
        <v>60</v>
      </c>
      <c r="E315" s="137" t="s">
        <v>386</v>
      </c>
      <c r="F315" s="8">
        <f>C315*D315</f>
        <v>30900</v>
      </c>
      <c r="H315" s="192"/>
    </row>
    <row r="316" spans="1:8" s="177" customFormat="1" x14ac:dyDescent="0.2">
      <c r="A316" s="176"/>
      <c r="B316" s="138"/>
      <c r="C316" s="139"/>
      <c r="D316" s="108"/>
      <c r="E316" s="137"/>
      <c r="F316" s="8"/>
      <c r="H316" s="192"/>
    </row>
    <row r="317" spans="1:8" s="177" customFormat="1" ht="88.5" customHeight="1" x14ac:dyDescent="0.2">
      <c r="A317" s="176">
        <f>A315+1</f>
        <v>29</v>
      </c>
      <c r="B317" s="136" t="s">
        <v>492</v>
      </c>
      <c r="C317" s="12">
        <v>400</v>
      </c>
      <c r="D317" s="108">
        <v>800</v>
      </c>
      <c r="E317" s="137" t="s">
        <v>386</v>
      </c>
      <c r="F317" s="140">
        <f>C317*D317</f>
        <v>320000</v>
      </c>
      <c r="H317" s="192"/>
    </row>
    <row r="318" spans="1:8" s="177" customFormat="1" ht="17" x14ac:dyDescent="0.2">
      <c r="A318" s="176"/>
      <c r="B318" s="141" t="s">
        <v>493</v>
      </c>
      <c r="C318" s="12">
        <v>150</v>
      </c>
      <c r="D318" s="108">
        <v>500</v>
      </c>
      <c r="E318" s="137" t="s">
        <v>386</v>
      </c>
      <c r="F318" s="140">
        <f>C318*D318</f>
        <v>75000</v>
      </c>
    </row>
    <row r="319" spans="1:8" s="177" customFormat="1" x14ac:dyDescent="0.2">
      <c r="A319" s="176"/>
      <c r="B319" s="141"/>
      <c r="C319" s="12"/>
      <c r="D319" s="108"/>
      <c r="E319" s="137"/>
      <c r="F319" s="140">
        <f t="shared" ref="F319:F330" si="9">C319*D319</f>
        <v>0</v>
      </c>
    </row>
    <row r="320" spans="1:8" s="177" customFormat="1" ht="75.5" customHeight="1" x14ac:dyDescent="0.2">
      <c r="A320" s="176">
        <v>30</v>
      </c>
      <c r="B320" s="136" t="s">
        <v>266</v>
      </c>
      <c r="C320" s="142">
        <v>200</v>
      </c>
      <c r="D320" s="108">
        <v>250</v>
      </c>
      <c r="E320" s="137" t="s">
        <v>358</v>
      </c>
      <c r="F320" s="8">
        <f>D320*C320</f>
        <v>50000</v>
      </c>
    </row>
    <row r="321" spans="1:6" s="177" customFormat="1" x14ac:dyDescent="0.2">
      <c r="A321" s="176"/>
      <c r="B321" s="141"/>
      <c r="C321" s="12"/>
      <c r="D321" s="108"/>
      <c r="E321" s="137"/>
      <c r="F321" s="140"/>
    </row>
    <row r="322" spans="1:6" s="177" customFormat="1" ht="65.5" customHeight="1" x14ac:dyDescent="0.2">
      <c r="A322" s="176">
        <v>31</v>
      </c>
      <c r="B322" s="143" t="s">
        <v>28</v>
      </c>
      <c r="C322" s="12">
        <v>155</v>
      </c>
      <c r="D322" s="108">
        <v>1000</v>
      </c>
      <c r="E322" s="137" t="s">
        <v>358</v>
      </c>
      <c r="F322" s="140">
        <f t="shared" si="9"/>
        <v>155000</v>
      </c>
    </row>
    <row r="323" spans="1:6" s="177" customFormat="1" x14ac:dyDescent="0.2">
      <c r="A323" s="176"/>
      <c r="B323" s="141"/>
      <c r="C323" s="12"/>
      <c r="D323" s="108"/>
      <c r="E323" s="137"/>
      <c r="F323" s="140">
        <f t="shared" si="9"/>
        <v>0</v>
      </c>
    </row>
    <row r="324" spans="1:6" s="177" customFormat="1" ht="78" customHeight="1" x14ac:dyDescent="0.2">
      <c r="A324" s="176">
        <v>32</v>
      </c>
      <c r="B324" s="136" t="s">
        <v>494</v>
      </c>
      <c r="C324" s="12"/>
      <c r="D324" s="108"/>
      <c r="E324" s="137"/>
      <c r="F324" s="140">
        <f t="shared" si="9"/>
        <v>0</v>
      </c>
    </row>
    <row r="325" spans="1:6" s="177" customFormat="1" ht="17" x14ac:dyDescent="0.2">
      <c r="A325" s="176" t="s">
        <v>381</v>
      </c>
      <c r="B325" s="144" t="s">
        <v>495</v>
      </c>
      <c r="C325" s="12">
        <v>45</v>
      </c>
      <c r="D325" s="108">
        <v>5000</v>
      </c>
      <c r="E325" s="137" t="s">
        <v>358</v>
      </c>
      <c r="F325" s="140">
        <f t="shared" si="9"/>
        <v>225000</v>
      </c>
    </row>
    <row r="326" spans="1:6" s="177" customFormat="1" ht="24.75" customHeight="1" x14ac:dyDescent="0.2">
      <c r="A326" s="176"/>
      <c r="B326" s="144" t="s">
        <v>496</v>
      </c>
      <c r="C326" s="12"/>
      <c r="D326" s="108"/>
      <c r="E326" s="137"/>
      <c r="F326" s="140"/>
    </row>
    <row r="327" spans="1:6" s="177" customFormat="1" x14ac:dyDescent="0.2">
      <c r="A327" s="176"/>
      <c r="B327" s="144"/>
      <c r="C327" s="12"/>
      <c r="D327" s="108"/>
      <c r="E327" s="137"/>
      <c r="F327" s="140">
        <f t="shared" si="9"/>
        <v>0</v>
      </c>
    </row>
    <row r="328" spans="1:6" s="177" customFormat="1" ht="90.75" customHeight="1" x14ac:dyDescent="0.2">
      <c r="A328" s="176">
        <v>33</v>
      </c>
      <c r="B328" s="136" t="s">
        <v>273</v>
      </c>
      <c r="C328" s="12">
        <v>285</v>
      </c>
      <c r="D328" s="108">
        <v>150</v>
      </c>
      <c r="E328" s="137" t="s">
        <v>386</v>
      </c>
      <c r="F328" s="140">
        <f t="shared" si="9"/>
        <v>42750</v>
      </c>
    </row>
    <row r="329" spans="1:6" s="177" customFormat="1" x14ac:dyDescent="0.2">
      <c r="A329" s="176"/>
      <c r="B329" s="145"/>
      <c r="C329" s="12"/>
      <c r="D329" s="108"/>
      <c r="E329" s="137"/>
      <c r="F329" s="140">
        <f t="shared" si="9"/>
        <v>0</v>
      </c>
    </row>
    <row r="330" spans="1:6" s="177" customFormat="1" ht="95.25" customHeight="1" x14ac:dyDescent="0.2">
      <c r="A330" s="176">
        <v>34</v>
      </c>
      <c r="B330" s="136" t="s">
        <v>497</v>
      </c>
      <c r="C330" s="12">
        <v>70</v>
      </c>
      <c r="D330" s="108">
        <v>2500</v>
      </c>
      <c r="E330" s="137" t="s">
        <v>358</v>
      </c>
      <c r="F330" s="140">
        <f t="shared" si="9"/>
        <v>175000</v>
      </c>
    </row>
    <row r="331" spans="1:6" s="177" customFormat="1" x14ac:dyDescent="0.2">
      <c r="A331" s="176"/>
      <c r="B331" s="75"/>
      <c r="C331" s="76"/>
      <c r="D331" s="108"/>
      <c r="E331" s="193"/>
      <c r="F331" s="170"/>
    </row>
    <row r="332" spans="1:6" s="177" customFormat="1" x14ac:dyDescent="0.2">
      <c r="A332" s="176"/>
      <c r="B332" s="75"/>
      <c r="C332" s="76"/>
      <c r="D332" s="76"/>
      <c r="E332" s="193"/>
      <c r="F332" s="170"/>
    </row>
    <row r="333" spans="1:6" s="177" customFormat="1" ht="17" thickBot="1" x14ac:dyDescent="0.25">
      <c r="A333" s="176"/>
      <c r="B333" s="75"/>
      <c r="C333" s="76"/>
      <c r="D333" s="76"/>
      <c r="E333" s="193"/>
      <c r="F333" s="170"/>
    </row>
    <row r="334" spans="1:6" s="72" customFormat="1" ht="17" thickBot="1" x14ac:dyDescent="0.25">
      <c r="A334" s="36"/>
      <c r="B334" s="80"/>
      <c r="C334" s="32" t="s">
        <v>363</v>
      </c>
      <c r="D334" s="70"/>
      <c r="E334" s="80"/>
      <c r="F334" s="48">
        <f>SUM(F213:F330)</f>
        <v>2801650</v>
      </c>
    </row>
    <row r="335" spans="1:6" s="72" customFormat="1" x14ac:dyDescent="0.2">
      <c r="A335" s="36"/>
      <c r="B335" s="39"/>
      <c r="C335" s="34"/>
      <c r="D335" s="34"/>
      <c r="E335" s="36"/>
      <c r="F335" s="8"/>
    </row>
    <row r="336" spans="1:6" s="72" customFormat="1" x14ac:dyDescent="0.2">
      <c r="A336" s="30" t="s">
        <v>326</v>
      </c>
      <c r="B336" s="31" t="s">
        <v>498</v>
      </c>
      <c r="C336" s="32"/>
      <c r="D336" s="32"/>
      <c r="E336" s="31"/>
      <c r="F336" s="21"/>
    </row>
    <row r="337" spans="1:6" s="72" customFormat="1" x14ac:dyDescent="0.2">
      <c r="A337" s="30"/>
      <c r="B337" s="31" t="s">
        <v>340</v>
      </c>
      <c r="C337" s="32"/>
      <c r="D337" s="32"/>
      <c r="E337" s="31"/>
      <c r="F337" s="21"/>
    </row>
    <row r="338" spans="1:6" s="72" customFormat="1" ht="28.5" customHeight="1" x14ac:dyDescent="0.2">
      <c r="A338" s="36" t="s">
        <v>399</v>
      </c>
      <c r="B338" s="209" t="s">
        <v>499</v>
      </c>
      <c r="C338" s="209"/>
      <c r="D338" s="209"/>
      <c r="E338" s="209"/>
      <c r="F338" s="209"/>
    </row>
    <row r="339" spans="1:6" s="72" customFormat="1" ht="41.25" customHeight="1" x14ac:dyDescent="0.2">
      <c r="A339" s="36" t="s">
        <v>370</v>
      </c>
      <c r="B339" s="209" t="s">
        <v>500</v>
      </c>
      <c r="C339" s="209"/>
      <c r="D339" s="209"/>
      <c r="E339" s="209"/>
      <c r="F339" s="209"/>
    </row>
    <row r="340" spans="1:6" s="72" customFormat="1" ht="63" customHeight="1" x14ac:dyDescent="0.2">
      <c r="A340" s="36" t="s">
        <v>345</v>
      </c>
      <c r="B340" s="209" t="s">
        <v>501</v>
      </c>
      <c r="C340" s="209"/>
      <c r="D340" s="209"/>
      <c r="E340" s="209"/>
      <c r="F340" s="209"/>
    </row>
    <row r="341" spans="1:6" s="72" customFormat="1" ht="60" customHeight="1" x14ac:dyDescent="0.2">
      <c r="A341" s="36" t="s">
        <v>347</v>
      </c>
      <c r="B341" s="209" t="s">
        <v>502</v>
      </c>
      <c r="C341" s="209"/>
      <c r="D341" s="209"/>
      <c r="E341" s="209"/>
      <c r="F341" s="209"/>
    </row>
    <row r="342" spans="1:6" s="72" customFormat="1" x14ac:dyDescent="0.2">
      <c r="A342" s="36"/>
      <c r="B342" s="39"/>
      <c r="C342" s="47"/>
      <c r="D342" s="47"/>
      <c r="E342" s="39"/>
      <c r="F342" s="146"/>
    </row>
    <row r="343" spans="1:6" s="72" customFormat="1" ht="99" customHeight="1" x14ac:dyDescent="0.2">
      <c r="A343" s="36">
        <v>1</v>
      </c>
      <c r="B343" s="39" t="s">
        <v>277</v>
      </c>
      <c r="C343" s="11">
        <v>1</v>
      </c>
      <c r="D343" s="40">
        <v>50000</v>
      </c>
      <c r="E343" s="12" t="s">
        <v>48</v>
      </c>
      <c r="F343" s="8">
        <f>D343*C343</f>
        <v>50000</v>
      </c>
    </row>
    <row r="344" spans="1:6" s="72" customFormat="1" ht="18" customHeight="1" x14ac:dyDescent="0.2">
      <c r="A344" s="36"/>
      <c r="B344" s="44"/>
      <c r="C344" s="11"/>
      <c r="D344" s="40"/>
      <c r="E344" s="12"/>
      <c r="F344" s="8">
        <f t="shared" ref="F344:F360" si="10">D344*C344</f>
        <v>0</v>
      </c>
    </row>
    <row r="345" spans="1:6" s="72" customFormat="1" ht="211.25" customHeight="1" x14ac:dyDescent="0.2">
      <c r="A345" s="36">
        <v>2</v>
      </c>
      <c r="B345" s="39" t="s">
        <v>503</v>
      </c>
      <c r="C345" s="11">
        <f>C343</f>
        <v>1</v>
      </c>
      <c r="D345" s="40">
        <v>25000</v>
      </c>
      <c r="E345" s="12" t="s">
        <v>48</v>
      </c>
      <c r="F345" s="8">
        <f t="shared" si="10"/>
        <v>25000</v>
      </c>
    </row>
    <row r="346" spans="1:6" s="72" customFormat="1" ht="15.75" customHeight="1" x14ac:dyDescent="0.2">
      <c r="A346" s="36"/>
      <c r="B346" s="39"/>
      <c r="C346" s="34"/>
      <c r="D346" s="40"/>
      <c r="E346" s="36"/>
      <c r="F346" s="8">
        <f t="shared" si="10"/>
        <v>0</v>
      </c>
    </row>
    <row r="347" spans="1:6" s="72" customFormat="1" ht="132" customHeight="1" x14ac:dyDescent="0.2">
      <c r="A347" s="36">
        <f>A345+1</f>
        <v>3</v>
      </c>
      <c r="B347" s="39" t="s">
        <v>281</v>
      </c>
      <c r="C347" s="11">
        <v>6</v>
      </c>
      <c r="D347" s="40">
        <v>25000</v>
      </c>
      <c r="E347" s="12" t="s">
        <v>48</v>
      </c>
      <c r="F347" s="8">
        <f t="shared" si="10"/>
        <v>150000</v>
      </c>
    </row>
    <row r="348" spans="1:6" s="72" customFormat="1" x14ac:dyDescent="0.2">
      <c r="A348" s="36"/>
      <c r="B348" s="39"/>
      <c r="C348" s="11"/>
      <c r="D348" s="40"/>
      <c r="E348" s="12"/>
      <c r="F348" s="8">
        <f t="shared" si="10"/>
        <v>0</v>
      </c>
    </row>
    <row r="349" spans="1:6" ht="166.25" customHeight="1" x14ac:dyDescent="0.2">
      <c r="A349" s="36">
        <f>A347+1</f>
        <v>4</v>
      </c>
      <c r="B349" s="39" t="s">
        <v>283</v>
      </c>
      <c r="D349" s="40"/>
      <c r="E349" s="12"/>
      <c r="F349" s="8">
        <f t="shared" si="10"/>
        <v>0</v>
      </c>
    </row>
    <row r="350" spans="1:6" ht="18.75" customHeight="1" x14ac:dyDescent="0.2">
      <c r="A350" s="36" t="s">
        <v>504</v>
      </c>
      <c r="B350" s="39" t="s">
        <v>505</v>
      </c>
      <c r="C350" s="11">
        <v>3</v>
      </c>
      <c r="D350" s="40">
        <v>50000</v>
      </c>
      <c r="E350" s="12" t="s">
        <v>48</v>
      </c>
      <c r="F350" s="8">
        <f t="shared" si="10"/>
        <v>150000</v>
      </c>
    </row>
    <row r="351" spans="1:6" ht="18.75" customHeight="1" x14ac:dyDescent="0.2">
      <c r="A351" s="36" t="s">
        <v>383</v>
      </c>
      <c r="B351" s="39" t="s">
        <v>506</v>
      </c>
      <c r="C351" s="11">
        <f>C350</f>
        <v>3</v>
      </c>
      <c r="D351" s="40">
        <v>25000</v>
      </c>
      <c r="E351" s="12" t="s">
        <v>48</v>
      </c>
      <c r="F351" s="8">
        <f t="shared" si="10"/>
        <v>75000</v>
      </c>
    </row>
    <row r="352" spans="1:6" x14ac:dyDescent="0.2">
      <c r="A352" s="36"/>
      <c r="B352" s="57"/>
      <c r="D352" s="124"/>
      <c r="E352" s="12"/>
      <c r="F352" s="8">
        <f t="shared" si="10"/>
        <v>0</v>
      </c>
    </row>
    <row r="353" spans="1:256" s="147" customFormat="1" ht="140" customHeight="1" x14ac:dyDescent="0.2">
      <c r="A353" s="36">
        <f>A349+1</f>
        <v>5</v>
      </c>
      <c r="B353" s="39" t="s">
        <v>507</v>
      </c>
      <c r="C353" s="11"/>
      <c r="D353" s="40"/>
      <c r="E353" s="12"/>
      <c r="F353" s="8">
        <f t="shared" si="10"/>
        <v>0</v>
      </c>
    </row>
    <row r="354" spans="1:256" ht="26.25" customHeight="1" x14ac:dyDescent="0.2">
      <c r="A354" s="36" t="s">
        <v>504</v>
      </c>
      <c r="B354" s="39" t="s">
        <v>505</v>
      </c>
      <c r="C354" s="11" t="s">
        <v>362</v>
      </c>
      <c r="D354" s="40">
        <v>50000</v>
      </c>
      <c r="E354" s="12" t="s">
        <v>48</v>
      </c>
      <c r="F354" s="8" t="s">
        <v>508</v>
      </c>
    </row>
    <row r="355" spans="1:256" ht="26.25" customHeight="1" x14ac:dyDescent="0.2">
      <c r="A355" s="36" t="s">
        <v>383</v>
      </c>
      <c r="B355" s="39" t="s">
        <v>506</v>
      </c>
      <c r="C355" s="11" t="str">
        <f>C354</f>
        <v>R/O</v>
      </c>
      <c r="D355" s="40">
        <v>25000</v>
      </c>
      <c r="E355" s="12" t="s">
        <v>48</v>
      </c>
      <c r="F355" s="8" t="s">
        <v>508</v>
      </c>
    </row>
    <row r="356" spans="1:256" ht="6.75" customHeight="1" x14ac:dyDescent="0.2">
      <c r="A356" s="36"/>
      <c r="B356" s="123"/>
      <c r="D356" s="40"/>
      <c r="E356" s="12"/>
      <c r="F356" s="8">
        <f t="shared" si="10"/>
        <v>0</v>
      </c>
    </row>
    <row r="357" spans="1:256" s="72" customFormat="1" ht="78" customHeight="1" x14ac:dyDescent="0.2">
      <c r="A357" s="36">
        <f>A353+1</f>
        <v>6</v>
      </c>
      <c r="B357" s="39" t="s">
        <v>291</v>
      </c>
      <c r="C357" s="34"/>
      <c r="D357" s="43"/>
      <c r="E357" s="36"/>
      <c r="F357" s="8">
        <f t="shared" si="10"/>
        <v>0</v>
      </c>
    </row>
    <row r="358" spans="1:256" s="58" customFormat="1" ht="22.5" customHeight="1" x14ac:dyDescent="0.2">
      <c r="A358" s="61" t="s">
        <v>504</v>
      </c>
      <c r="B358" s="57" t="s">
        <v>505</v>
      </c>
      <c r="C358" s="148">
        <v>0.15</v>
      </c>
      <c r="D358" s="40">
        <v>50000</v>
      </c>
      <c r="E358" s="61" t="s">
        <v>48</v>
      </c>
      <c r="F358" s="8">
        <f t="shared" si="10"/>
        <v>7500</v>
      </c>
    </row>
    <row r="359" spans="1:256" s="58" customFormat="1" ht="22.5" customHeight="1" x14ac:dyDescent="0.2">
      <c r="A359" s="61" t="s">
        <v>383</v>
      </c>
      <c r="B359" s="57" t="s">
        <v>506</v>
      </c>
      <c r="C359" s="148">
        <f>C358</f>
        <v>0.15</v>
      </c>
      <c r="D359" s="40">
        <v>25000</v>
      </c>
      <c r="E359" s="61" t="s">
        <v>48</v>
      </c>
      <c r="F359" s="8">
        <f t="shared" si="10"/>
        <v>3750</v>
      </c>
    </row>
    <row r="360" spans="1:256" s="72" customFormat="1" ht="8.25" customHeight="1" x14ac:dyDescent="0.2">
      <c r="A360" s="36"/>
      <c r="B360" s="39"/>
      <c r="C360" s="34"/>
      <c r="D360" s="43"/>
      <c r="E360" s="36"/>
      <c r="F360" s="8">
        <f t="shared" si="10"/>
        <v>0</v>
      </c>
    </row>
    <row r="361" spans="1:256" s="89" customFormat="1" ht="17" thickBot="1" x14ac:dyDescent="0.25">
      <c r="A361" s="12"/>
      <c r="B361" s="149"/>
      <c r="C361" s="11"/>
      <c r="D361" s="40"/>
      <c r="E361" s="12"/>
      <c r="F361" s="8"/>
      <c r="G361" s="150"/>
    </row>
    <row r="362" spans="1:256" s="72" customFormat="1" ht="17" thickBot="1" x14ac:dyDescent="0.25">
      <c r="A362" s="36"/>
      <c r="B362" s="39"/>
      <c r="C362" s="32" t="s">
        <v>363</v>
      </c>
      <c r="D362" s="151"/>
      <c r="E362" s="39"/>
      <c r="F362" s="152">
        <f>SUM(F343:F361)</f>
        <v>461250</v>
      </c>
    </row>
    <row r="363" spans="1:256" s="171" customFormat="1" ht="20" customHeight="1" x14ac:dyDescent="0.2">
      <c r="A363" s="183" t="s">
        <v>428</v>
      </c>
      <c r="B363" s="102" t="s">
        <v>509</v>
      </c>
      <c r="C363" s="103"/>
      <c r="D363" s="104"/>
      <c r="E363" s="102"/>
      <c r="F363" s="8"/>
    </row>
    <row r="364" spans="1:256" s="171" customFormat="1" ht="15" customHeight="1" x14ac:dyDescent="0.2">
      <c r="A364" s="153"/>
      <c r="B364" s="153"/>
      <c r="C364" s="194"/>
      <c r="D364" s="154"/>
      <c r="E364" s="195"/>
      <c r="F364" s="196"/>
      <c r="G364" s="153"/>
      <c r="H364" s="153"/>
      <c r="I364" s="153"/>
      <c r="J364" s="153"/>
      <c r="K364" s="153"/>
      <c r="L364" s="153"/>
      <c r="M364" s="153"/>
      <c r="N364" s="153"/>
      <c r="O364" s="153"/>
      <c r="P364" s="153"/>
      <c r="Q364" s="153"/>
      <c r="R364" s="153"/>
      <c r="S364" s="153"/>
      <c r="T364" s="153"/>
      <c r="U364" s="153"/>
      <c r="V364" s="153"/>
      <c r="W364" s="153"/>
      <c r="X364" s="153"/>
      <c r="Y364" s="153"/>
      <c r="Z364" s="153"/>
      <c r="AA364" s="153"/>
      <c r="AB364" s="153"/>
      <c r="AC364" s="153"/>
      <c r="AD364" s="153"/>
      <c r="AE364" s="153"/>
      <c r="AF364" s="153"/>
      <c r="AG364" s="153"/>
      <c r="AH364" s="153"/>
      <c r="AI364" s="153"/>
      <c r="AJ364" s="153"/>
      <c r="AK364" s="153"/>
      <c r="AL364" s="153"/>
      <c r="AM364" s="153"/>
      <c r="AN364" s="153"/>
      <c r="AO364" s="153"/>
      <c r="AP364" s="153"/>
      <c r="AQ364" s="153"/>
      <c r="AR364" s="153"/>
      <c r="AS364" s="153"/>
      <c r="AT364" s="153"/>
      <c r="AU364" s="153"/>
      <c r="AV364" s="153"/>
      <c r="AW364" s="153"/>
      <c r="AX364" s="153"/>
      <c r="AY364" s="153"/>
      <c r="AZ364" s="153"/>
      <c r="BA364" s="153"/>
      <c r="BB364" s="153"/>
      <c r="BC364" s="153"/>
      <c r="BD364" s="153"/>
      <c r="BE364" s="153"/>
      <c r="BF364" s="153"/>
      <c r="BG364" s="153"/>
      <c r="BH364" s="153"/>
      <c r="BI364" s="153"/>
      <c r="BJ364" s="153"/>
      <c r="BK364" s="153"/>
      <c r="BL364" s="153"/>
      <c r="BM364" s="153"/>
      <c r="BN364" s="153"/>
      <c r="BO364" s="153"/>
      <c r="BP364" s="153"/>
      <c r="BQ364" s="153"/>
      <c r="BR364" s="153"/>
      <c r="BS364" s="153"/>
      <c r="BT364" s="153"/>
      <c r="BU364" s="153"/>
      <c r="BV364" s="153"/>
      <c r="BW364" s="153"/>
      <c r="BX364" s="153"/>
      <c r="BY364" s="153"/>
      <c r="BZ364" s="153"/>
      <c r="CA364" s="153"/>
      <c r="CB364" s="153"/>
      <c r="CC364" s="153"/>
      <c r="CD364" s="153"/>
      <c r="CE364" s="153"/>
      <c r="CF364" s="153"/>
      <c r="CG364" s="153"/>
      <c r="CH364" s="153"/>
      <c r="CI364" s="153"/>
      <c r="CJ364" s="153"/>
      <c r="CK364" s="153"/>
      <c r="CL364" s="153"/>
      <c r="CM364" s="153"/>
      <c r="CN364" s="153"/>
      <c r="CO364" s="153"/>
      <c r="CP364" s="153"/>
      <c r="CQ364" s="153"/>
      <c r="CR364" s="153"/>
      <c r="CS364" s="153"/>
      <c r="CT364" s="153"/>
      <c r="CU364" s="153"/>
      <c r="CV364" s="153"/>
      <c r="CW364" s="153"/>
      <c r="CX364" s="153"/>
      <c r="CY364" s="153"/>
      <c r="CZ364" s="153"/>
      <c r="DA364" s="153"/>
      <c r="DB364" s="153"/>
      <c r="DC364" s="153"/>
      <c r="DD364" s="153"/>
      <c r="DE364" s="153"/>
      <c r="DF364" s="153"/>
      <c r="DG364" s="153"/>
      <c r="DH364" s="153"/>
      <c r="DI364" s="153"/>
      <c r="DJ364" s="153"/>
      <c r="DK364" s="153"/>
      <c r="DL364" s="153"/>
      <c r="DM364" s="153"/>
      <c r="DN364" s="153"/>
      <c r="DO364" s="153"/>
      <c r="DP364" s="153"/>
      <c r="DQ364" s="153"/>
      <c r="DR364" s="153"/>
      <c r="DS364" s="153"/>
      <c r="DT364" s="153"/>
      <c r="DU364" s="153"/>
      <c r="DV364" s="153"/>
      <c r="DW364" s="153"/>
      <c r="DX364" s="153"/>
      <c r="DY364" s="153"/>
      <c r="DZ364" s="153"/>
      <c r="EA364" s="153"/>
      <c r="EB364" s="153"/>
      <c r="EC364" s="153"/>
      <c r="ED364" s="153"/>
      <c r="EE364" s="153"/>
      <c r="EF364" s="153"/>
      <c r="EG364" s="153"/>
      <c r="EH364" s="153"/>
      <c r="EI364" s="153"/>
      <c r="EJ364" s="153"/>
      <c r="EK364" s="153"/>
      <c r="EL364" s="153"/>
      <c r="EM364" s="153"/>
      <c r="EN364" s="153"/>
      <c r="EO364" s="153"/>
      <c r="EP364" s="153"/>
      <c r="EQ364" s="153"/>
      <c r="ER364" s="153"/>
      <c r="ES364" s="153"/>
      <c r="ET364" s="153"/>
      <c r="EU364" s="153"/>
      <c r="EV364" s="153"/>
      <c r="EW364" s="153"/>
      <c r="EX364" s="153"/>
      <c r="EY364" s="153"/>
      <c r="EZ364" s="153"/>
      <c r="FA364" s="153"/>
      <c r="FB364" s="153"/>
      <c r="FC364" s="153"/>
      <c r="FD364" s="153"/>
      <c r="FE364" s="153"/>
      <c r="FF364" s="153"/>
      <c r="FG364" s="153"/>
      <c r="FH364" s="153"/>
      <c r="FI364" s="153"/>
      <c r="FJ364" s="153"/>
      <c r="FK364" s="153"/>
      <c r="FL364" s="153"/>
      <c r="FM364" s="153"/>
      <c r="FN364" s="153"/>
      <c r="FO364" s="153"/>
      <c r="FP364" s="153"/>
      <c r="FQ364" s="153"/>
      <c r="FR364" s="153"/>
      <c r="FS364" s="153"/>
      <c r="FT364" s="153"/>
      <c r="FU364" s="153"/>
      <c r="FV364" s="153"/>
      <c r="FW364" s="153"/>
      <c r="FX364" s="153"/>
      <c r="FY364" s="153"/>
      <c r="FZ364" s="153"/>
      <c r="GA364" s="153"/>
      <c r="GB364" s="153"/>
      <c r="GC364" s="153"/>
      <c r="GD364" s="153"/>
      <c r="GE364" s="153"/>
      <c r="GF364" s="153"/>
      <c r="GG364" s="153"/>
      <c r="GH364" s="153"/>
      <c r="GI364" s="153"/>
      <c r="GJ364" s="153"/>
      <c r="GK364" s="153"/>
      <c r="GL364" s="153"/>
      <c r="GM364" s="153"/>
      <c r="GN364" s="153"/>
      <c r="GO364" s="153"/>
      <c r="GP364" s="153"/>
      <c r="GQ364" s="153"/>
      <c r="GR364" s="153"/>
      <c r="GS364" s="153"/>
      <c r="GT364" s="153"/>
      <c r="GU364" s="153"/>
      <c r="GV364" s="153"/>
      <c r="GW364" s="153"/>
      <c r="GX364" s="153"/>
      <c r="GY364" s="153"/>
      <c r="GZ364" s="153"/>
      <c r="HA364" s="153"/>
      <c r="HB364" s="153"/>
      <c r="HC364" s="153"/>
      <c r="HD364" s="153"/>
      <c r="HE364" s="153"/>
      <c r="HF364" s="153"/>
      <c r="HG364" s="153"/>
      <c r="HH364" s="153"/>
      <c r="HI364" s="153"/>
      <c r="HJ364" s="153"/>
      <c r="HK364" s="153"/>
      <c r="HL364" s="153"/>
      <c r="HM364" s="153"/>
      <c r="HN364" s="153"/>
      <c r="HO364" s="153"/>
      <c r="HP364" s="153"/>
      <c r="HQ364" s="153"/>
      <c r="HR364" s="153"/>
      <c r="HS364" s="153"/>
      <c r="HT364" s="153"/>
      <c r="HU364" s="153"/>
      <c r="HV364" s="153"/>
      <c r="HW364" s="153"/>
      <c r="HX364" s="153"/>
      <c r="HY364" s="153"/>
      <c r="HZ364" s="153"/>
      <c r="IA364" s="153"/>
      <c r="IB364" s="153"/>
      <c r="IC364" s="153"/>
      <c r="ID364" s="153"/>
      <c r="IE364" s="153"/>
      <c r="IF364" s="153"/>
      <c r="IG364" s="153"/>
      <c r="IH364" s="153"/>
      <c r="II364" s="153"/>
      <c r="IJ364" s="153"/>
      <c r="IK364" s="153"/>
      <c r="IL364" s="153"/>
      <c r="IM364" s="153"/>
      <c r="IN364" s="153"/>
      <c r="IO364" s="153"/>
      <c r="IP364" s="153"/>
      <c r="IQ364" s="153"/>
      <c r="IR364" s="153"/>
      <c r="IS364" s="153"/>
      <c r="IT364" s="153"/>
      <c r="IU364" s="153"/>
      <c r="IV364" s="153"/>
    </row>
    <row r="365" spans="1:256" s="177" customFormat="1" ht="75" customHeight="1" x14ac:dyDescent="0.2">
      <c r="A365" s="172">
        <v>1</v>
      </c>
      <c r="B365" s="75" t="s">
        <v>510</v>
      </c>
      <c r="C365" s="175">
        <v>30</v>
      </c>
      <c r="D365" s="108">
        <v>300</v>
      </c>
      <c r="E365" s="95" t="s">
        <v>386</v>
      </c>
      <c r="F365" s="170">
        <f>C365*D365</f>
        <v>9000</v>
      </c>
    </row>
    <row r="366" spans="1:256" s="177" customFormat="1" ht="14" customHeight="1" x14ac:dyDescent="0.2">
      <c r="A366" s="197"/>
      <c r="B366" s="155"/>
      <c r="C366" s="95"/>
      <c r="D366" s="108"/>
      <c r="E366" s="95"/>
      <c r="F366" s="170"/>
    </row>
    <row r="367" spans="1:256" s="177" customFormat="1" ht="71.5" customHeight="1" x14ac:dyDescent="0.2">
      <c r="A367" s="172">
        <f>A365+1</f>
        <v>2</v>
      </c>
      <c r="B367" s="75" t="s">
        <v>298</v>
      </c>
      <c r="C367" s="175">
        <v>30</v>
      </c>
      <c r="D367" s="108">
        <v>400</v>
      </c>
      <c r="E367" s="95" t="s">
        <v>386</v>
      </c>
      <c r="F367" s="198">
        <f>C367*D367</f>
        <v>12000</v>
      </c>
    </row>
    <row r="368" spans="1:256" s="171" customFormat="1" ht="17.25" customHeight="1" x14ac:dyDescent="0.2">
      <c r="A368" s="35"/>
      <c r="B368" s="86"/>
      <c r="C368" s="87"/>
      <c r="D368" s="156"/>
      <c r="E368" s="86"/>
      <c r="F368" s="8"/>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c r="DZ368" s="2"/>
      <c r="EA368" s="2"/>
      <c r="EB368" s="2"/>
      <c r="EC368" s="2"/>
      <c r="ED368" s="2"/>
      <c r="EE368" s="2"/>
      <c r="EF368" s="2"/>
      <c r="EG368" s="2"/>
      <c r="EH368" s="2"/>
      <c r="EI368" s="2"/>
      <c r="EJ368" s="2"/>
      <c r="EK368" s="2"/>
      <c r="EL368" s="2"/>
      <c r="EM368" s="2"/>
      <c r="EN368" s="2"/>
      <c r="EO368" s="2"/>
      <c r="EP368" s="2"/>
      <c r="EQ368" s="2"/>
      <c r="ER368" s="2"/>
      <c r="ES368" s="2"/>
      <c r="ET368" s="2"/>
      <c r="EU368" s="2"/>
      <c r="EV368" s="2"/>
      <c r="EW368" s="2"/>
      <c r="EX368" s="2"/>
      <c r="EY368" s="2"/>
      <c r="EZ368" s="2"/>
      <c r="FA368" s="2"/>
      <c r="FB368" s="2"/>
      <c r="FC368" s="2"/>
      <c r="FD368" s="2"/>
      <c r="FE368" s="2"/>
      <c r="FF368" s="2"/>
      <c r="FG368" s="2"/>
      <c r="FH368" s="2"/>
      <c r="FI368" s="2"/>
      <c r="FJ368" s="2"/>
      <c r="FK368" s="2"/>
      <c r="FL368" s="2"/>
      <c r="FM368" s="2"/>
      <c r="FN368" s="2"/>
      <c r="FO368" s="2"/>
      <c r="FP368" s="2"/>
      <c r="FQ368" s="2"/>
      <c r="FR368" s="2"/>
      <c r="FS368" s="2"/>
      <c r="FT368" s="2"/>
      <c r="FU368" s="2"/>
      <c r="FV368" s="2"/>
      <c r="FW368" s="2"/>
      <c r="FX368" s="2"/>
      <c r="FY368" s="2"/>
      <c r="FZ368" s="2"/>
      <c r="GA368" s="2"/>
      <c r="GB368" s="2"/>
      <c r="GC368" s="2"/>
      <c r="GD368" s="2"/>
      <c r="GE368" s="2"/>
      <c r="GF368" s="2"/>
      <c r="GG368" s="2"/>
      <c r="GH368" s="2"/>
      <c r="GI368" s="2"/>
      <c r="GJ368" s="2"/>
      <c r="GK368" s="2"/>
      <c r="GL368" s="2"/>
      <c r="GM368" s="2"/>
      <c r="GN368" s="2"/>
      <c r="GO368" s="2"/>
      <c r="GP368" s="2"/>
      <c r="GQ368" s="2"/>
      <c r="GR368" s="2"/>
      <c r="GS368" s="2"/>
      <c r="GT368" s="2"/>
      <c r="GU368" s="2"/>
      <c r="GV368" s="2"/>
      <c r="GW368" s="2"/>
      <c r="GX368" s="2"/>
      <c r="GY368" s="2"/>
      <c r="GZ368" s="2"/>
      <c r="HA368" s="2"/>
      <c r="HB368" s="2"/>
      <c r="HC368" s="2"/>
      <c r="HD368" s="2"/>
      <c r="HE368" s="2"/>
      <c r="HF368" s="2"/>
      <c r="HG368" s="2"/>
      <c r="HH368" s="2"/>
      <c r="HI368" s="2"/>
      <c r="HJ368" s="2"/>
      <c r="HK368" s="2"/>
      <c r="HL368" s="2"/>
      <c r="HM368" s="2"/>
      <c r="HN368" s="2"/>
      <c r="HO368" s="2"/>
      <c r="HP368" s="2"/>
      <c r="HQ368" s="2"/>
      <c r="HR368" s="2"/>
      <c r="HS368" s="2"/>
      <c r="HT368" s="2"/>
      <c r="HU368" s="2"/>
      <c r="HV368" s="2"/>
      <c r="HW368" s="2"/>
      <c r="HX368" s="2"/>
      <c r="HY368" s="2"/>
      <c r="HZ368" s="2"/>
      <c r="IA368" s="2"/>
      <c r="IB368" s="2"/>
      <c r="IC368" s="2"/>
      <c r="ID368" s="2"/>
      <c r="IE368" s="2"/>
      <c r="IF368" s="2"/>
      <c r="IG368" s="2"/>
      <c r="IH368" s="2"/>
      <c r="II368" s="2"/>
      <c r="IJ368" s="2"/>
      <c r="IK368" s="2"/>
      <c r="IL368" s="2"/>
      <c r="IM368" s="2"/>
      <c r="IN368" s="2"/>
      <c r="IO368" s="2"/>
      <c r="IP368" s="2"/>
      <c r="IQ368" s="2"/>
      <c r="IR368" s="2"/>
      <c r="IS368" s="2"/>
      <c r="IT368" s="2"/>
      <c r="IU368" s="2"/>
      <c r="IV368" s="2"/>
    </row>
    <row r="369" spans="1:256" s="171" customFormat="1" ht="284.5" customHeight="1" x14ac:dyDescent="0.2">
      <c r="A369" s="35">
        <f>A367+1</f>
        <v>3</v>
      </c>
      <c r="B369" s="75" t="s">
        <v>511</v>
      </c>
      <c r="C369" s="47"/>
      <c r="D369" s="151"/>
      <c r="E369" s="39"/>
      <c r="F369" s="62">
        <f t="shared" ref="F369:F378" si="11">D369*C369</f>
        <v>0</v>
      </c>
      <c r="G369" s="72"/>
      <c r="H369" s="157"/>
      <c r="I369" s="72"/>
      <c r="J369" s="72"/>
      <c r="K369" s="72"/>
      <c r="L369" s="72"/>
      <c r="M369" s="72"/>
      <c r="N369" s="72"/>
      <c r="O369" s="72"/>
      <c r="P369" s="72"/>
      <c r="Q369" s="72"/>
      <c r="R369" s="72"/>
      <c r="S369" s="72"/>
      <c r="T369" s="72"/>
      <c r="U369" s="72"/>
      <c r="V369" s="72"/>
      <c r="W369" s="72"/>
      <c r="X369" s="72"/>
      <c r="Y369" s="72"/>
      <c r="Z369" s="72"/>
      <c r="AA369" s="72"/>
      <c r="AB369" s="72"/>
      <c r="AC369" s="72"/>
      <c r="AD369" s="72"/>
      <c r="AE369" s="72"/>
      <c r="AF369" s="72"/>
      <c r="AG369" s="72"/>
      <c r="AH369" s="72"/>
      <c r="AI369" s="72"/>
      <c r="AJ369" s="72"/>
      <c r="AK369" s="72"/>
      <c r="AL369" s="72"/>
      <c r="AM369" s="72"/>
      <c r="AN369" s="72"/>
      <c r="AO369" s="72"/>
      <c r="AP369" s="72"/>
      <c r="AQ369" s="72"/>
      <c r="AR369" s="72"/>
      <c r="AS369" s="72"/>
      <c r="AT369" s="72"/>
      <c r="AU369" s="72"/>
      <c r="AV369" s="72"/>
      <c r="AW369" s="72"/>
      <c r="AX369" s="72"/>
      <c r="AY369" s="72"/>
      <c r="AZ369" s="72"/>
      <c r="BA369" s="72"/>
      <c r="BB369" s="72"/>
      <c r="BC369" s="72"/>
      <c r="BD369" s="72"/>
      <c r="BE369" s="72"/>
      <c r="BF369" s="72"/>
      <c r="BG369" s="72"/>
      <c r="BH369" s="72"/>
      <c r="BI369" s="72"/>
      <c r="BJ369" s="72"/>
      <c r="BK369" s="72"/>
      <c r="BL369" s="72"/>
      <c r="BM369" s="72"/>
      <c r="BN369" s="72"/>
      <c r="BO369" s="72"/>
      <c r="BP369" s="72"/>
      <c r="BQ369" s="72"/>
      <c r="BR369" s="72"/>
      <c r="BS369" s="72"/>
      <c r="BT369" s="72"/>
      <c r="BU369" s="72"/>
      <c r="BV369" s="72"/>
      <c r="BW369" s="72"/>
      <c r="BX369" s="72"/>
      <c r="BY369" s="72"/>
      <c r="BZ369" s="72"/>
      <c r="CA369" s="72"/>
      <c r="CB369" s="72"/>
      <c r="CC369" s="72"/>
      <c r="CD369" s="72"/>
      <c r="CE369" s="72"/>
      <c r="CF369" s="72"/>
      <c r="CG369" s="72"/>
      <c r="CH369" s="72"/>
      <c r="CI369" s="72"/>
      <c r="CJ369" s="72"/>
      <c r="CK369" s="72"/>
      <c r="CL369" s="72"/>
      <c r="CM369" s="72"/>
      <c r="CN369" s="72"/>
      <c r="CO369" s="72"/>
      <c r="CP369" s="72"/>
      <c r="CQ369" s="72"/>
      <c r="CR369" s="72"/>
      <c r="CS369" s="72"/>
      <c r="CT369" s="72"/>
      <c r="CU369" s="72"/>
      <c r="CV369" s="72"/>
      <c r="CW369" s="72"/>
      <c r="CX369" s="72"/>
      <c r="CY369" s="72"/>
      <c r="CZ369" s="72"/>
      <c r="DA369" s="72"/>
      <c r="DB369" s="72"/>
      <c r="DC369" s="72"/>
      <c r="DD369" s="72"/>
      <c r="DE369" s="72"/>
      <c r="DF369" s="72"/>
      <c r="DG369" s="72"/>
      <c r="DH369" s="72"/>
      <c r="DI369" s="72"/>
      <c r="DJ369" s="72"/>
      <c r="DK369" s="72"/>
      <c r="DL369" s="72"/>
      <c r="DM369" s="72"/>
      <c r="DN369" s="72"/>
      <c r="DO369" s="72"/>
      <c r="DP369" s="72"/>
      <c r="DQ369" s="72"/>
      <c r="DR369" s="72"/>
      <c r="DS369" s="72"/>
      <c r="DT369" s="72"/>
      <c r="DU369" s="72"/>
      <c r="DV369" s="72"/>
      <c r="DW369" s="72"/>
      <c r="DX369" s="72"/>
      <c r="DY369" s="72"/>
      <c r="DZ369" s="72"/>
      <c r="EA369" s="72"/>
      <c r="EB369" s="72"/>
      <c r="EC369" s="72"/>
      <c r="ED369" s="72"/>
      <c r="EE369" s="72"/>
      <c r="EF369" s="72"/>
      <c r="EG369" s="72"/>
      <c r="EH369" s="72"/>
      <c r="EI369" s="72"/>
      <c r="EJ369" s="72"/>
      <c r="EK369" s="72"/>
      <c r="EL369" s="72"/>
      <c r="EM369" s="72"/>
      <c r="EN369" s="72"/>
      <c r="EO369" s="72"/>
      <c r="EP369" s="72"/>
      <c r="EQ369" s="72"/>
      <c r="ER369" s="72"/>
      <c r="ES369" s="72"/>
      <c r="ET369" s="72"/>
      <c r="EU369" s="72"/>
      <c r="EV369" s="72"/>
      <c r="EW369" s="72"/>
      <c r="EX369" s="72"/>
      <c r="EY369" s="72"/>
      <c r="EZ369" s="72"/>
      <c r="FA369" s="72"/>
      <c r="FB369" s="72"/>
      <c r="FC369" s="72"/>
      <c r="FD369" s="72"/>
      <c r="FE369" s="72"/>
      <c r="FF369" s="72"/>
      <c r="FG369" s="72"/>
      <c r="FH369" s="72"/>
      <c r="FI369" s="72"/>
      <c r="FJ369" s="72"/>
      <c r="FK369" s="72"/>
      <c r="FL369" s="72"/>
      <c r="FM369" s="72"/>
      <c r="FN369" s="72"/>
      <c r="FO369" s="72"/>
      <c r="FP369" s="72"/>
      <c r="FQ369" s="72"/>
      <c r="FR369" s="72"/>
      <c r="FS369" s="72"/>
      <c r="FT369" s="72"/>
      <c r="FU369" s="72"/>
      <c r="FV369" s="72"/>
      <c r="FW369" s="72"/>
      <c r="FX369" s="72"/>
      <c r="FY369" s="72"/>
      <c r="FZ369" s="72"/>
      <c r="GA369" s="72"/>
      <c r="GB369" s="72"/>
      <c r="GC369" s="72"/>
      <c r="GD369" s="72"/>
      <c r="GE369" s="72"/>
      <c r="GF369" s="72"/>
      <c r="GG369" s="72"/>
      <c r="GH369" s="72"/>
      <c r="GI369" s="72"/>
      <c r="GJ369" s="72"/>
      <c r="GK369" s="72"/>
      <c r="GL369" s="72"/>
      <c r="GM369" s="72"/>
      <c r="GN369" s="72"/>
      <c r="GO369" s="72"/>
      <c r="GP369" s="72"/>
      <c r="GQ369" s="72"/>
      <c r="GR369" s="72"/>
      <c r="GS369" s="72"/>
      <c r="GT369" s="72"/>
      <c r="GU369" s="72"/>
      <c r="GV369" s="72"/>
      <c r="GW369" s="72"/>
      <c r="GX369" s="72"/>
      <c r="GY369" s="72"/>
      <c r="GZ369" s="72"/>
      <c r="HA369" s="72"/>
      <c r="HB369" s="72"/>
      <c r="HC369" s="72"/>
      <c r="HD369" s="72"/>
      <c r="HE369" s="72"/>
      <c r="HF369" s="72"/>
      <c r="HG369" s="72"/>
      <c r="HH369" s="72"/>
      <c r="HI369" s="72"/>
      <c r="HJ369" s="72"/>
      <c r="HK369" s="72"/>
      <c r="HL369" s="72"/>
      <c r="HM369" s="72"/>
      <c r="HN369" s="72"/>
      <c r="HO369" s="72"/>
      <c r="HP369" s="72"/>
      <c r="HQ369" s="72"/>
      <c r="HR369" s="72"/>
      <c r="HS369" s="72"/>
      <c r="HT369" s="72"/>
      <c r="HU369" s="72"/>
      <c r="HV369" s="72"/>
      <c r="HW369" s="72"/>
      <c r="HX369" s="72"/>
      <c r="HY369" s="72"/>
      <c r="HZ369" s="72"/>
      <c r="IA369" s="72"/>
      <c r="IB369" s="72"/>
      <c r="IC369" s="72"/>
      <c r="ID369" s="72"/>
      <c r="IE369" s="72"/>
      <c r="IF369" s="72"/>
      <c r="IG369" s="72"/>
      <c r="IH369" s="72"/>
      <c r="II369" s="72"/>
      <c r="IJ369" s="72"/>
      <c r="IK369" s="72"/>
      <c r="IL369" s="72"/>
      <c r="IM369" s="72"/>
      <c r="IN369" s="72"/>
      <c r="IO369" s="72"/>
      <c r="IP369" s="72"/>
      <c r="IQ369" s="72"/>
      <c r="IR369" s="72"/>
      <c r="IS369" s="72"/>
      <c r="IT369" s="72"/>
      <c r="IU369" s="72"/>
      <c r="IV369" s="72"/>
    </row>
    <row r="370" spans="1:256" s="171" customFormat="1" ht="59" customHeight="1" x14ac:dyDescent="0.2">
      <c r="A370" s="35"/>
      <c r="B370" s="39" t="s">
        <v>417</v>
      </c>
      <c r="C370" s="47"/>
      <c r="D370" s="151"/>
      <c r="E370" s="39"/>
      <c r="F370" s="62">
        <f t="shared" si="11"/>
        <v>0</v>
      </c>
      <c r="G370" s="72"/>
      <c r="H370" s="72"/>
      <c r="I370" s="72"/>
      <c r="J370" s="72"/>
      <c r="K370" s="72"/>
      <c r="L370" s="72"/>
      <c r="M370" s="72"/>
      <c r="N370" s="72"/>
      <c r="O370" s="72"/>
      <c r="P370" s="72"/>
      <c r="Q370" s="72"/>
      <c r="R370" s="72"/>
      <c r="S370" s="72"/>
      <c r="T370" s="72"/>
      <c r="U370" s="72"/>
      <c r="V370" s="72"/>
      <c r="W370" s="72"/>
      <c r="X370" s="72"/>
      <c r="Y370" s="72"/>
      <c r="Z370" s="72"/>
      <c r="AA370" s="72"/>
      <c r="AB370" s="72"/>
      <c r="AC370" s="72"/>
      <c r="AD370" s="72"/>
      <c r="AE370" s="72"/>
      <c r="AF370" s="72"/>
      <c r="AG370" s="72"/>
      <c r="AH370" s="72"/>
      <c r="AI370" s="72"/>
      <c r="AJ370" s="72"/>
      <c r="AK370" s="72"/>
      <c r="AL370" s="72"/>
      <c r="AM370" s="72"/>
      <c r="AN370" s="72"/>
      <c r="AO370" s="72"/>
      <c r="AP370" s="72"/>
      <c r="AQ370" s="72"/>
      <c r="AR370" s="72"/>
      <c r="AS370" s="72"/>
      <c r="AT370" s="72"/>
      <c r="AU370" s="72"/>
      <c r="AV370" s="72"/>
      <c r="AW370" s="72"/>
      <c r="AX370" s="72"/>
      <c r="AY370" s="72"/>
      <c r="AZ370" s="72"/>
      <c r="BA370" s="72"/>
      <c r="BB370" s="72"/>
      <c r="BC370" s="72"/>
      <c r="BD370" s="72"/>
      <c r="BE370" s="72"/>
      <c r="BF370" s="72"/>
      <c r="BG370" s="72"/>
      <c r="BH370" s="72"/>
      <c r="BI370" s="72"/>
      <c r="BJ370" s="72"/>
      <c r="BK370" s="72"/>
      <c r="BL370" s="72"/>
      <c r="BM370" s="72"/>
      <c r="BN370" s="72"/>
      <c r="BO370" s="72"/>
      <c r="BP370" s="72"/>
      <c r="BQ370" s="72"/>
      <c r="BR370" s="72"/>
      <c r="BS370" s="72"/>
      <c r="BT370" s="72"/>
      <c r="BU370" s="72"/>
      <c r="BV370" s="72"/>
      <c r="BW370" s="72"/>
      <c r="BX370" s="72"/>
      <c r="BY370" s="72"/>
      <c r="BZ370" s="72"/>
      <c r="CA370" s="72"/>
      <c r="CB370" s="72"/>
      <c r="CC370" s="72"/>
      <c r="CD370" s="72"/>
      <c r="CE370" s="72"/>
      <c r="CF370" s="72"/>
      <c r="CG370" s="72"/>
      <c r="CH370" s="72"/>
      <c r="CI370" s="72"/>
      <c r="CJ370" s="72"/>
      <c r="CK370" s="72"/>
      <c r="CL370" s="72"/>
      <c r="CM370" s="72"/>
      <c r="CN370" s="72"/>
      <c r="CO370" s="72"/>
      <c r="CP370" s="72"/>
      <c r="CQ370" s="72"/>
      <c r="CR370" s="72"/>
      <c r="CS370" s="72"/>
      <c r="CT370" s="72"/>
      <c r="CU370" s="72"/>
      <c r="CV370" s="72"/>
      <c r="CW370" s="72"/>
      <c r="CX370" s="72"/>
      <c r="CY370" s="72"/>
      <c r="CZ370" s="72"/>
      <c r="DA370" s="72"/>
      <c r="DB370" s="72"/>
      <c r="DC370" s="72"/>
      <c r="DD370" s="72"/>
      <c r="DE370" s="72"/>
      <c r="DF370" s="72"/>
      <c r="DG370" s="72"/>
      <c r="DH370" s="72"/>
      <c r="DI370" s="72"/>
      <c r="DJ370" s="72"/>
      <c r="DK370" s="72"/>
      <c r="DL370" s="72"/>
      <c r="DM370" s="72"/>
      <c r="DN370" s="72"/>
      <c r="DO370" s="72"/>
      <c r="DP370" s="72"/>
      <c r="DQ370" s="72"/>
      <c r="DR370" s="72"/>
      <c r="DS370" s="72"/>
      <c r="DT370" s="72"/>
      <c r="DU370" s="72"/>
      <c r="DV370" s="72"/>
      <c r="DW370" s="72"/>
      <c r="DX370" s="72"/>
      <c r="DY370" s="72"/>
      <c r="DZ370" s="72"/>
      <c r="EA370" s="72"/>
      <c r="EB370" s="72"/>
      <c r="EC370" s="72"/>
      <c r="ED370" s="72"/>
      <c r="EE370" s="72"/>
      <c r="EF370" s="72"/>
      <c r="EG370" s="72"/>
      <c r="EH370" s="72"/>
      <c r="EI370" s="72"/>
      <c r="EJ370" s="72"/>
      <c r="EK370" s="72"/>
      <c r="EL370" s="72"/>
      <c r="EM370" s="72"/>
      <c r="EN370" s="72"/>
      <c r="EO370" s="72"/>
      <c r="EP370" s="72"/>
      <c r="EQ370" s="72"/>
      <c r="ER370" s="72"/>
      <c r="ES370" s="72"/>
      <c r="ET370" s="72"/>
      <c r="EU370" s="72"/>
      <c r="EV370" s="72"/>
      <c r="EW370" s="72"/>
      <c r="EX370" s="72"/>
      <c r="EY370" s="72"/>
      <c r="EZ370" s="72"/>
      <c r="FA370" s="72"/>
      <c r="FB370" s="72"/>
      <c r="FC370" s="72"/>
      <c r="FD370" s="72"/>
      <c r="FE370" s="72"/>
      <c r="FF370" s="72"/>
      <c r="FG370" s="72"/>
      <c r="FH370" s="72"/>
      <c r="FI370" s="72"/>
      <c r="FJ370" s="72"/>
      <c r="FK370" s="72"/>
      <c r="FL370" s="72"/>
      <c r="FM370" s="72"/>
      <c r="FN370" s="72"/>
      <c r="FO370" s="72"/>
      <c r="FP370" s="72"/>
      <c r="FQ370" s="72"/>
      <c r="FR370" s="72"/>
      <c r="FS370" s="72"/>
      <c r="FT370" s="72"/>
      <c r="FU370" s="72"/>
      <c r="FV370" s="72"/>
      <c r="FW370" s="72"/>
      <c r="FX370" s="72"/>
      <c r="FY370" s="72"/>
      <c r="FZ370" s="72"/>
      <c r="GA370" s="72"/>
      <c r="GB370" s="72"/>
      <c r="GC370" s="72"/>
      <c r="GD370" s="72"/>
      <c r="GE370" s="72"/>
      <c r="GF370" s="72"/>
      <c r="GG370" s="72"/>
      <c r="GH370" s="72"/>
      <c r="GI370" s="72"/>
      <c r="GJ370" s="72"/>
      <c r="GK370" s="72"/>
      <c r="GL370" s="72"/>
      <c r="GM370" s="72"/>
      <c r="GN370" s="72"/>
      <c r="GO370" s="72"/>
      <c r="GP370" s="72"/>
      <c r="GQ370" s="72"/>
      <c r="GR370" s="72"/>
      <c r="GS370" s="72"/>
      <c r="GT370" s="72"/>
      <c r="GU370" s="72"/>
      <c r="GV370" s="72"/>
      <c r="GW370" s="72"/>
      <c r="GX370" s="72"/>
      <c r="GY370" s="72"/>
      <c r="GZ370" s="72"/>
      <c r="HA370" s="72"/>
      <c r="HB370" s="72"/>
      <c r="HC370" s="72"/>
      <c r="HD370" s="72"/>
      <c r="HE370" s="72"/>
      <c r="HF370" s="72"/>
      <c r="HG370" s="72"/>
      <c r="HH370" s="72"/>
      <c r="HI370" s="72"/>
      <c r="HJ370" s="72"/>
      <c r="HK370" s="72"/>
      <c r="HL370" s="72"/>
      <c r="HM370" s="72"/>
      <c r="HN370" s="72"/>
      <c r="HO370" s="72"/>
      <c r="HP370" s="72"/>
      <c r="HQ370" s="72"/>
      <c r="HR370" s="72"/>
      <c r="HS370" s="72"/>
      <c r="HT370" s="72"/>
      <c r="HU370" s="72"/>
      <c r="HV370" s="72"/>
      <c r="HW370" s="72"/>
      <c r="HX370" s="72"/>
      <c r="HY370" s="72"/>
      <c r="HZ370" s="72"/>
      <c r="IA370" s="72"/>
      <c r="IB370" s="72"/>
      <c r="IC370" s="72"/>
      <c r="ID370" s="72"/>
      <c r="IE370" s="72"/>
      <c r="IF370" s="72"/>
      <c r="IG370" s="72"/>
      <c r="IH370" s="72"/>
      <c r="II370" s="72"/>
      <c r="IJ370" s="72"/>
      <c r="IK370" s="72"/>
      <c r="IL370" s="72"/>
      <c r="IM370" s="72"/>
      <c r="IN370" s="72"/>
      <c r="IO370" s="72"/>
      <c r="IP370" s="72"/>
      <c r="IQ370" s="72"/>
      <c r="IR370" s="72"/>
      <c r="IS370" s="72"/>
      <c r="IT370" s="72"/>
      <c r="IU370" s="72"/>
      <c r="IV370" s="72"/>
    </row>
    <row r="371" spans="1:256" s="171" customFormat="1" ht="98" customHeight="1" x14ac:dyDescent="0.2">
      <c r="A371" s="35"/>
      <c r="B371" s="49" t="s">
        <v>418</v>
      </c>
      <c r="C371" s="47"/>
      <c r="D371" s="151"/>
      <c r="E371" s="39"/>
      <c r="F371" s="62">
        <f t="shared" si="11"/>
        <v>0</v>
      </c>
      <c r="G371" s="72"/>
      <c r="H371" s="72"/>
      <c r="I371" s="72"/>
      <c r="J371" s="72"/>
      <c r="K371" s="72"/>
      <c r="L371" s="72"/>
      <c r="M371" s="72"/>
      <c r="N371" s="72"/>
      <c r="O371" s="72"/>
      <c r="P371" s="72"/>
      <c r="Q371" s="72"/>
      <c r="R371" s="72"/>
      <c r="S371" s="72"/>
      <c r="T371" s="72"/>
      <c r="U371" s="72"/>
      <c r="V371" s="72"/>
      <c r="W371" s="72"/>
      <c r="X371" s="72"/>
      <c r="Y371" s="72"/>
      <c r="Z371" s="72"/>
      <c r="AA371" s="72"/>
      <c r="AB371" s="72"/>
      <c r="AC371" s="72"/>
      <c r="AD371" s="72"/>
      <c r="AE371" s="72"/>
      <c r="AF371" s="72"/>
      <c r="AG371" s="72"/>
      <c r="AH371" s="72"/>
      <c r="AI371" s="72"/>
      <c r="AJ371" s="72"/>
      <c r="AK371" s="72"/>
      <c r="AL371" s="72"/>
      <c r="AM371" s="72"/>
      <c r="AN371" s="72"/>
      <c r="AO371" s="72"/>
      <c r="AP371" s="72"/>
      <c r="AQ371" s="72"/>
      <c r="AR371" s="72"/>
      <c r="AS371" s="72"/>
      <c r="AT371" s="72"/>
      <c r="AU371" s="72"/>
      <c r="AV371" s="72"/>
      <c r="AW371" s="72"/>
      <c r="AX371" s="72"/>
      <c r="AY371" s="72"/>
      <c r="AZ371" s="72"/>
      <c r="BA371" s="72"/>
      <c r="BB371" s="72"/>
      <c r="BC371" s="72"/>
      <c r="BD371" s="72"/>
      <c r="BE371" s="72"/>
      <c r="BF371" s="72"/>
      <c r="BG371" s="72"/>
      <c r="BH371" s="72"/>
      <c r="BI371" s="72"/>
      <c r="BJ371" s="72"/>
      <c r="BK371" s="72"/>
      <c r="BL371" s="72"/>
      <c r="BM371" s="72"/>
      <c r="BN371" s="72"/>
      <c r="BO371" s="72"/>
      <c r="BP371" s="72"/>
      <c r="BQ371" s="72"/>
      <c r="BR371" s="72"/>
      <c r="BS371" s="72"/>
      <c r="BT371" s="72"/>
      <c r="BU371" s="72"/>
      <c r="BV371" s="72"/>
      <c r="BW371" s="72"/>
      <c r="BX371" s="72"/>
      <c r="BY371" s="72"/>
      <c r="BZ371" s="72"/>
      <c r="CA371" s="72"/>
      <c r="CB371" s="72"/>
      <c r="CC371" s="72"/>
      <c r="CD371" s="72"/>
      <c r="CE371" s="72"/>
      <c r="CF371" s="72"/>
      <c r="CG371" s="72"/>
      <c r="CH371" s="72"/>
      <c r="CI371" s="72"/>
      <c r="CJ371" s="72"/>
      <c r="CK371" s="72"/>
      <c r="CL371" s="72"/>
      <c r="CM371" s="72"/>
      <c r="CN371" s="72"/>
      <c r="CO371" s="72"/>
      <c r="CP371" s="72"/>
      <c r="CQ371" s="72"/>
      <c r="CR371" s="72"/>
      <c r="CS371" s="72"/>
      <c r="CT371" s="72"/>
      <c r="CU371" s="72"/>
      <c r="CV371" s="72"/>
      <c r="CW371" s="72"/>
      <c r="CX371" s="72"/>
      <c r="CY371" s="72"/>
      <c r="CZ371" s="72"/>
      <c r="DA371" s="72"/>
      <c r="DB371" s="72"/>
      <c r="DC371" s="72"/>
      <c r="DD371" s="72"/>
      <c r="DE371" s="72"/>
      <c r="DF371" s="72"/>
      <c r="DG371" s="72"/>
      <c r="DH371" s="72"/>
      <c r="DI371" s="72"/>
      <c r="DJ371" s="72"/>
      <c r="DK371" s="72"/>
      <c r="DL371" s="72"/>
      <c r="DM371" s="72"/>
      <c r="DN371" s="72"/>
      <c r="DO371" s="72"/>
      <c r="DP371" s="72"/>
      <c r="DQ371" s="72"/>
      <c r="DR371" s="72"/>
      <c r="DS371" s="72"/>
      <c r="DT371" s="72"/>
      <c r="DU371" s="72"/>
      <c r="DV371" s="72"/>
      <c r="DW371" s="72"/>
      <c r="DX371" s="72"/>
      <c r="DY371" s="72"/>
      <c r="DZ371" s="72"/>
      <c r="EA371" s="72"/>
      <c r="EB371" s="72"/>
      <c r="EC371" s="72"/>
      <c r="ED371" s="72"/>
      <c r="EE371" s="72"/>
      <c r="EF371" s="72"/>
      <c r="EG371" s="72"/>
      <c r="EH371" s="72"/>
      <c r="EI371" s="72"/>
      <c r="EJ371" s="72"/>
      <c r="EK371" s="72"/>
      <c r="EL371" s="72"/>
      <c r="EM371" s="72"/>
      <c r="EN371" s="72"/>
      <c r="EO371" s="72"/>
      <c r="EP371" s="72"/>
      <c r="EQ371" s="72"/>
      <c r="ER371" s="72"/>
      <c r="ES371" s="72"/>
      <c r="ET371" s="72"/>
      <c r="EU371" s="72"/>
      <c r="EV371" s="72"/>
      <c r="EW371" s="72"/>
      <c r="EX371" s="72"/>
      <c r="EY371" s="72"/>
      <c r="EZ371" s="72"/>
      <c r="FA371" s="72"/>
      <c r="FB371" s="72"/>
      <c r="FC371" s="72"/>
      <c r="FD371" s="72"/>
      <c r="FE371" s="72"/>
      <c r="FF371" s="72"/>
      <c r="FG371" s="72"/>
      <c r="FH371" s="72"/>
      <c r="FI371" s="72"/>
      <c r="FJ371" s="72"/>
      <c r="FK371" s="72"/>
      <c r="FL371" s="72"/>
      <c r="FM371" s="72"/>
      <c r="FN371" s="72"/>
      <c r="FO371" s="72"/>
      <c r="FP371" s="72"/>
      <c r="FQ371" s="72"/>
      <c r="FR371" s="72"/>
      <c r="FS371" s="72"/>
      <c r="FT371" s="72"/>
      <c r="FU371" s="72"/>
      <c r="FV371" s="72"/>
      <c r="FW371" s="72"/>
      <c r="FX371" s="72"/>
      <c r="FY371" s="72"/>
      <c r="FZ371" s="72"/>
      <c r="GA371" s="72"/>
      <c r="GB371" s="72"/>
      <c r="GC371" s="72"/>
      <c r="GD371" s="72"/>
      <c r="GE371" s="72"/>
      <c r="GF371" s="72"/>
      <c r="GG371" s="72"/>
      <c r="GH371" s="72"/>
      <c r="GI371" s="72"/>
      <c r="GJ371" s="72"/>
      <c r="GK371" s="72"/>
      <c r="GL371" s="72"/>
      <c r="GM371" s="72"/>
      <c r="GN371" s="72"/>
      <c r="GO371" s="72"/>
      <c r="GP371" s="72"/>
      <c r="GQ371" s="72"/>
      <c r="GR371" s="72"/>
      <c r="GS371" s="72"/>
      <c r="GT371" s="72"/>
      <c r="GU371" s="72"/>
      <c r="GV371" s="72"/>
      <c r="GW371" s="72"/>
      <c r="GX371" s="72"/>
      <c r="GY371" s="72"/>
      <c r="GZ371" s="72"/>
      <c r="HA371" s="72"/>
      <c r="HB371" s="72"/>
      <c r="HC371" s="72"/>
      <c r="HD371" s="72"/>
      <c r="HE371" s="72"/>
      <c r="HF371" s="72"/>
      <c r="HG371" s="72"/>
      <c r="HH371" s="72"/>
      <c r="HI371" s="72"/>
      <c r="HJ371" s="72"/>
      <c r="HK371" s="72"/>
      <c r="HL371" s="72"/>
      <c r="HM371" s="72"/>
      <c r="HN371" s="72"/>
      <c r="HO371" s="72"/>
      <c r="HP371" s="72"/>
      <c r="HQ371" s="72"/>
      <c r="HR371" s="72"/>
      <c r="HS371" s="72"/>
      <c r="HT371" s="72"/>
      <c r="HU371" s="72"/>
      <c r="HV371" s="72"/>
      <c r="HW371" s="72"/>
      <c r="HX371" s="72"/>
      <c r="HY371" s="72"/>
      <c r="HZ371" s="72"/>
      <c r="IA371" s="72"/>
      <c r="IB371" s="72"/>
      <c r="IC371" s="72"/>
      <c r="ID371" s="72"/>
      <c r="IE371" s="72"/>
      <c r="IF371" s="72"/>
      <c r="IG371" s="72"/>
      <c r="IH371" s="72"/>
      <c r="II371" s="72"/>
      <c r="IJ371" s="72"/>
      <c r="IK371" s="72"/>
      <c r="IL371" s="72"/>
      <c r="IM371" s="72"/>
      <c r="IN371" s="72"/>
      <c r="IO371" s="72"/>
      <c r="IP371" s="72"/>
      <c r="IQ371" s="72"/>
      <c r="IR371" s="72"/>
      <c r="IS371" s="72"/>
      <c r="IT371" s="72"/>
      <c r="IU371" s="72"/>
      <c r="IV371" s="72"/>
    </row>
    <row r="372" spans="1:256" s="171" customFormat="1" ht="17.25" customHeight="1" x14ac:dyDescent="0.2">
      <c r="A372" s="35" t="s">
        <v>377</v>
      </c>
      <c r="B372" s="86" t="s">
        <v>419</v>
      </c>
      <c r="C372" s="11">
        <v>70</v>
      </c>
      <c r="D372" s="40">
        <v>700</v>
      </c>
      <c r="E372" s="12" t="s">
        <v>386</v>
      </c>
      <c r="F372" s="8">
        <f t="shared" si="11"/>
        <v>49000</v>
      </c>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c r="DZ372" s="2"/>
      <c r="EA372" s="2"/>
      <c r="EB372" s="2"/>
      <c r="EC372" s="2"/>
      <c r="ED372" s="2"/>
      <c r="EE372" s="2"/>
      <c r="EF372" s="2"/>
      <c r="EG372" s="2"/>
      <c r="EH372" s="2"/>
      <c r="EI372" s="2"/>
      <c r="EJ372" s="2"/>
      <c r="EK372" s="2"/>
      <c r="EL372" s="2"/>
      <c r="EM372" s="2"/>
      <c r="EN372" s="2"/>
      <c r="EO372" s="2"/>
      <c r="EP372" s="2"/>
      <c r="EQ372" s="2"/>
      <c r="ER372" s="2"/>
      <c r="ES372" s="2"/>
      <c r="ET372" s="2"/>
      <c r="EU372" s="2"/>
      <c r="EV372" s="2"/>
      <c r="EW372" s="2"/>
      <c r="EX372" s="2"/>
      <c r="EY372" s="2"/>
      <c r="EZ372" s="2"/>
      <c r="FA372" s="2"/>
      <c r="FB372" s="2"/>
      <c r="FC372" s="2"/>
      <c r="FD372" s="2"/>
      <c r="FE372" s="2"/>
      <c r="FF372" s="2"/>
      <c r="FG372" s="2"/>
      <c r="FH372" s="2"/>
      <c r="FI372" s="2"/>
      <c r="FJ372" s="2"/>
      <c r="FK372" s="2"/>
      <c r="FL372" s="2"/>
      <c r="FM372" s="2"/>
      <c r="FN372" s="2"/>
      <c r="FO372" s="2"/>
      <c r="FP372" s="2"/>
      <c r="FQ372" s="2"/>
      <c r="FR372" s="2"/>
      <c r="FS372" s="2"/>
      <c r="FT372" s="2"/>
      <c r="FU372" s="2"/>
      <c r="FV372" s="2"/>
      <c r="FW372" s="2"/>
      <c r="FX372" s="2"/>
      <c r="FY372" s="2"/>
      <c r="FZ372" s="2"/>
      <c r="GA372" s="2"/>
      <c r="GB372" s="2"/>
      <c r="GC372" s="2"/>
      <c r="GD372" s="2"/>
      <c r="GE372" s="2"/>
      <c r="GF372" s="2"/>
      <c r="GG372" s="2"/>
      <c r="GH372" s="2"/>
      <c r="GI372" s="2"/>
      <c r="GJ372" s="2"/>
      <c r="GK372" s="2"/>
      <c r="GL372" s="2"/>
      <c r="GM372" s="2"/>
      <c r="GN372" s="2"/>
      <c r="GO372" s="2"/>
      <c r="GP372" s="2"/>
      <c r="GQ372" s="2"/>
      <c r="GR372" s="2"/>
      <c r="GS372" s="2"/>
      <c r="GT372" s="2"/>
      <c r="GU372" s="2"/>
      <c r="GV372" s="2"/>
      <c r="GW372" s="2"/>
      <c r="GX372" s="2"/>
      <c r="GY372" s="2"/>
      <c r="GZ372" s="2"/>
      <c r="HA372" s="2"/>
      <c r="HB372" s="2"/>
      <c r="HC372" s="2"/>
      <c r="HD372" s="2"/>
      <c r="HE372" s="2"/>
      <c r="HF372" s="2"/>
      <c r="HG372" s="2"/>
      <c r="HH372" s="2"/>
      <c r="HI372" s="2"/>
      <c r="HJ372" s="2"/>
      <c r="HK372" s="2"/>
      <c r="HL372" s="2"/>
      <c r="HM372" s="2"/>
      <c r="HN372" s="2"/>
      <c r="HO372" s="2"/>
      <c r="HP372" s="2"/>
      <c r="HQ372" s="2"/>
      <c r="HR372" s="2"/>
      <c r="HS372" s="2"/>
      <c r="HT372" s="2"/>
      <c r="HU372" s="2"/>
      <c r="HV372" s="2"/>
      <c r="HW372" s="2"/>
      <c r="HX372" s="2"/>
      <c r="HY372" s="2"/>
      <c r="HZ372" s="2"/>
      <c r="IA372" s="2"/>
      <c r="IB372" s="2"/>
      <c r="IC372" s="2"/>
      <c r="ID372" s="2"/>
      <c r="IE372" s="2"/>
      <c r="IF372" s="2"/>
      <c r="IG372" s="2"/>
      <c r="IH372" s="2"/>
      <c r="II372" s="2"/>
      <c r="IJ372" s="2"/>
      <c r="IK372" s="2"/>
      <c r="IL372" s="2"/>
      <c r="IM372" s="2"/>
      <c r="IN372" s="2"/>
      <c r="IO372" s="2"/>
      <c r="IP372" s="2"/>
      <c r="IQ372" s="2"/>
      <c r="IR372" s="2"/>
      <c r="IS372" s="2"/>
      <c r="IT372" s="2"/>
      <c r="IU372" s="2"/>
      <c r="IV372" s="2"/>
    </row>
    <row r="373" spans="1:256" s="171" customFormat="1" ht="17.25" customHeight="1" x14ac:dyDescent="0.2">
      <c r="A373" s="35"/>
      <c r="B373" s="39"/>
      <c r="C373" s="11"/>
      <c r="D373" s="40"/>
      <c r="E373" s="12"/>
      <c r="F373" s="62">
        <f t="shared" si="11"/>
        <v>0</v>
      </c>
      <c r="G373" s="72"/>
      <c r="H373" s="72"/>
      <c r="I373" s="72"/>
      <c r="J373" s="72"/>
      <c r="K373" s="72"/>
      <c r="L373" s="72"/>
      <c r="M373" s="72"/>
      <c r="N373" s="72"/>
      <c r="O373" s="72"/>
      <c r="P373" s="72"/>
      <c r="Q373" s="72"/>
      <c r="R373" s="72"/>
      <c r="S373" s="72"/>
      <c r="T373" s="72"/>
      <c r="U373" s="72"/>
      <c r="V373" s="72"/>
      <c r="W373" s="72"/>
      <c r="X373" s="72"/>
      <c r="Y373" s="72"/>
      <c r="Z373" s="72"/>
      <c r="AA373" s="72"/>
      <c r="AB373" s="72"/>
      <c r="AC373" s="72"/>
      <c r="AD373" s="72"/>
      <c r="AE373" s="72"/>
      <c r="AF373" s="72"/>
      <c r="AG373" s="72"/>
      <c r="AH373" s="72"/>
      <c r="AI373" s="72"/>
      <c r="AJ373" s="72"/>
      <c r="AK373" s="72"/>
      <c r="AL373" s="72"/>
      <c r="AM373" s="72"/>
      <c r="AN373" s="72"/>
      <c r="AO373" s="72"/>
      <c r="AP373" s="72"/>
      <c r="AQ373" s="72"/>
      <c r="AR373" s="72"/>
      <c r="AS373" s="72"/>
      <c r="AT373" s="72"/>
      <c r="AU373" s="72"/>
      <c r="AV373" s="72"/>
      <c r="AW373" s="72"/>
      <c r="AX373" s="72"/>
      <c r="AY373" s="72"/>
      <c r="AZ373" s="72"/>
      <c r="BA373" s="72"/>
      <c r="BB373" s="72"/>
      <c r="BC373" s="72"/>
      <c r="BD373" s="72"/>
      <c r="BE373" s="72"/>
      <c r="BF373" s="72"/>
      <c r="BG373" s="72"/>
      <c r="BH373" s="72"/>
      <c r="BI373" s="72"/>
      <c r="BJ373" s="72"/>
      <c r="BK373" s="72"/>
      <c r="BL373" s="72"/>
      <c r="BM373" s="72"/>
      <c r="BN373" s="72"/>
      <c r="BO373" s="72"/>
      <c r="BP373" s="72"/>
      <c r="BQ373" s="72"/>
      <c r="BR373" s="72"/>
      <c r="BS373" s="72"/>
      <c r="BT373" s="72"/>
      <c r="BU373" s="72"/>
      <c r="BV373" s="72"/>
      <c r="BW373" s="72"/>
      <c r="BX373" s="72"/>
      <c r="BY373" s="72"/>
      <c r="BZ373" s="72"/>
      <c r="CA373" s="72"/>
      <c r="CB373" s="72"/>
      <c r="CC373" s="72"/>
      <c r="CD373" s="72"/>
      <c r="CE373" s="72"/>
      <c r="CF373" s="72"/>
      <c r="CG373" s="72"/>
      <c r="CH373" s="72"/>
      <c r="CI373" s="72"/>
      <c r="CJ373" s="72"/>
      <c r="CK373" s="72"/>
      <c r="CL373" s="72"/>
      <c r="CM373" s="72"/>
      <c r="CN373" s="72"/>
      <c r="CO373" s="72"/>
      <c r="CP373" s="72"/>
      <c r="CQ373" s="72"/>
      <c r="CR373" s="72"/>
      <c r="CS373" s="72"/>
      <c r="CT373" s="72"/>
      <c r="CU373" s="72"/>
      <c r="CV373" s="72"/>
      <c r="CW373" s="72"/>
      <c r="CX373" s="72"/>
      <c r="CY373" s="72"/>
      <c r="CZ373" s="72"/>
      <c r="DA373" s="72"/>
      <c r="DB373" s="72"/>
      <c r="DC373" s="72"/>
      <c r="DD373" s="72"/>
      <c r="DE373" s="72"/>
      <c r="DF373" s="72"/>
      <c r="DG373" s="72"/>
      <c r="DH373" s="72"/>
      <c r="DI373" s="72"/>
      <c r="DJ373" s="72"/>
      <c r="DK373" s="72"/>
      <c r="DL373" s="72"/>
      <c r="DM373" s="72"/>
      <c r="DN373" s="72"/>
      <c r="DO373" s="72"/>
      <c r="DP373" s="72"/>
      <c r="DQ373" s="72"/>
      <c r="DR373" s="72"/>
      <c r="DS373" s="72"/>
      <c r="DT373" s="72"/>
      <c r="DU373" s="72"/>
      <c r="DV373" s="72"/>
      <c r="DW373" s="72"/>
      <c r="DX373" s="72"/>
      <c r="DY373" s="72"/>
      <c r="DZ373" s="72"/>
      <c r="EA373" s="72"/>
      <c r="EB373" s="72"/>
      <c r="EC373" s="72"/>
      <c r="ED373" s="72"/>
      <c r="EE373" s="72"/>
      <c r="EF373" s="72"/>
      <c r="EG373" s="72"/>
      <c r="EH373" s="72"/>
      <c r="EI373" s="72"/>
      <c r="EJ373" s="72"/>
      <c r="EK373" s="72"/>
      <c r="EL373" s="72"/>
      <c r="EM373" s="72"/>
      <c r="EN373" s="72"/>
      <c r="EO373" s="72"/>
      <c r="EP373" s="72"/>
      <c r="EQ373" s="72"/>
      <c r="ER373" s="72"/>
      <c r="ES373" s="72"/>
      <c r="ET373" s="72"/>
      <c r="EU373" s="72"/>
      <c r="EV373" s="72"/>
      <c r="EW373" s="72"/>
      <c r="EX373" s="72"/>
      <c r="EY373" s="72"/>
      <c r="EZ373" s="72"/>
      <c r="FA373" s="72"/>
      <c r="FB373" s="72"/>
      <c r="FC373" s="72"/>
      <c r="FD373" s="72"/>
      <c r="FE373" s="72"/>
      <c r="FF373" s="72"/>
      <c r="FG373" s="72"/>
      <c r="FH373" s="72"/>
      <c r="FI373" s="72"/>
      <c r="FJ373" s="72"/>
      <c r="FK373" s="72"/>
      <c r="FL373" s="72"/>
      <c r="FM373" s="72"/>
      <c r="FN373" s="72"/>
      <c r="FO373" s="72"/>
      <c r="FP373" s="72"/>
      <c r="FQ373" s="72"/>
      <c r="FR373" s="72"/>
      <c r="FS373" s="72"/>
      <c r="FT373" s="72"/>
      <c r="FU373" s="72"/>
      <c r="FV373" s="72"/>
      <c r="FW373" s="72"/>
      <c r="FX373" s="72"/>
      <c r="FY373" s="72"/>
      <c r="FZ373" s="72"/>
      <c r="GA373" s="72"/>
      <c r="GB373" s="72"/>
      <c r="GC373" s="72"/>
      <c r="GD373" s="72"/>
      <c r="GE373" s="72"/>
      <c r="GF373" s="72"/>
      <c r="GG373" s="72"/>
      <c r="GH373" s="72"/>
      <c r="GI373" s="72"/>
      <c r="GJ373" s="72"/>
      <c r="GK373" s="72"/>
      <c r="GL373" s="72"/>
      <c r="GM373" s="72"/>
      <c r="GN373" s="72"/>
      <c r="GO373" s="72"/>
      <c r="GP373" s="72"/>
      <c r="GQ373" s="72"/>
      <c r="GR373" s="72"/>
      <c r="GS373" s="72"/>
      <c r="GT373" s="72"/>
      <c r="GU373" s="72"/>
      <c r="GV373" s="72"/>
      <c r="GW373" s="72"/>
      <c r="GX373" s="72"/>
      <c r="GY373" s="72"/>
      <c r="GZ373" s="72"/>
      <c r="HA373" s="72"/>
      <c r="HB373" s="72"/>
      <c r="HC373" s="72"/>
      <c r="HD373" s="72"/>
      <c r="HE373" s="72"/>
      <c r="HF373" s="72"/>
      <c r="HG373" s="72"/>
      <c r="HH373" s="72"/>
      <c r="HI373" s="72"/>
      <c r="HJ373" s="72"/>
      <c r="HK373" s="72"/>
      <c r="HL373" s="72"/>
      <c r="HM373" s="72"/>
      <c r="HN373" s="72"/>
      <c r="HO373" s="72"/>
      <c r="HP373" s="72"/>
      <c r="HQ373" s="72"/>
      <c r="HR373" s="72"/>
      <c r="HS373" s="72"/>
      <c r="HT373" s="72"/>
      <c r="HU373" s="72"/>
      <c r="HV373" s="72"/>
      <c r="HW373" s="72"/>
      <c r="HX373" s="72"/>
      <c r="HY373" s="72"/>
      <c r="HZ373" s="72"/>
      <c r="IA373" s="72"/>
      <c r="IB373" s="72"/>
      <c r="IC373" s="72"/>
      <c r="ID373" s="72"/>
      <c r="IE373" s="72"/>
      <c r="IF373" s="72"/>
      <c r="IG373" s="72"/>
      <c r="IH373" s="72"/>
      <c r="II373" s="72"/>
      <c r="IJ373" s="72"/>
      <c r="IK373" s="72"/>
      <c r="IL373" s="72"/>
      <c r="IM373" s="72"/>
      <c r="IN373" s="72"/>
      <c r="IO373" s="72"/>
      <c r="IP373" s="72"/>
      <c r="IQ373" s="72"/>
      <c r="IR373" s="72"/>
      <c r="IS373" s="72"/>
      <c r="IT373" s="72"/>
      <c r="IU373" s="72"/>
      <c r="IV373" s="72"/>
    </row>
    <row r="374" spans="1:256" s="171" customFormat="1" ht="17.25" customHeight="1" x14ac:dyDescent="0.2">
      <c r="A374" s="35">
        <f>A369+1</f>
        <v>4</v>
      </c>
      <c r="B374" s="39" t="s">
        <v>420</v>
      </c>
      <c r="C374" s="11">
        <f>CEILING((+C372*0.15),1)</f>
        <v>11</v>
      </c>
      <c r="D374" s="40">
        <v>225</v>
      </c>
      <c r="E374" s="12" t="s">
        <v>358</v>
      </c>
      <c r="F374" s="8">
        <f t="shared" si="11"/>
        <v>2475</v>
      </c>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c r="DZ374" s="2"/>
      <c r="EA374" s="2"/>
      <c r="EB374" s="2"/>
      <c r="EC374" s="2"/>
      <c r="ED374" s="2"/>
      <c r="EE374" s="2"/>
      <c r="EF374" s="2"/>
      <c r="EG374" s="2"/>
      <c r="EH374" s="2"/>
      <c r="EI374" s="2"/>
      <c r="EJ374" s="2"/>
      <c r="EK374" s="2"/>
      <c r="EL374" s="2"/>
      <c r="EM374" s="2"/>
      <c r="EN374" s="2"/>
      <c r="EO374" s="2"/>
      <c r="EP374" s="2"/>
      <c r="EQ374" s="2"/>
      <c r="ER374" s="2"/>
      <c r="ES374" s="2"/>
      <c r="ET374" s="2"/>
      <c r="EU374" s="2"/>
      <c r="EV374" s="2"/>
      <c r="EW374" s="2"/>
      <c r="EX374" s="2"/>
      <c r="EY374" s="2"/>
      <c r="EZ374" s="2"/>
      <c r="FA374" s="2"/>
      <c r="FB374" s="2"/>
      <c r="FC374" s="2"/>
      <c r="FD374" s="2"/>
      <c r="FE374" s="2"/>
      <c r="FF374" s="2"/>
      <c r="FG374" s="2"/>
      <c r="FH374" s="2"/>
      <c r="FI374" s="2"/>
      <c r="FJ374" s="2"/>
      <c r="FK374" s="2"/>
      <c r="FL374" s="2"/>
      <c r="FM374" s="2"/>
      <c r="FN374" s="2"/>
      <c r="FO374" s="2"/>
      <c r="FP374" s="2"/>
      <c r="FQ374" s="2"/>
      <c r="FR374" s="2"/>
      <c r="FS374" s="2"/>
      <c r="FT374" s="2"/>
      <c r="FU374" s="2"/>
      <c r="FV374" s="2"/>
      <c r="FW374" s="2"/>
      <c r="FX374" s="2"/>
      <c r="FY374" s="2"/>
      <c r="FZ374" s="2"/>
      <c r="GA374" s="2"/>
      <c r="GB374" s="2"/>
      <c r="GC374" s="2"/>
      <c r="GD374" s="2"/>
      <c r="GE374" s="2"/>
      <c r="GF374" s="2"/>
      <c r="GG374" s="2"/>
      <c r="GH374" s="2"/>
      <c r="GI374" s="2"/>
      <c r="GJ374" s="2"/>
      <c r="GK374" s="2"/>
      <c r="GL374" s="2"/>
      <c r="GM374" s="2"/>
      <c r="GN374" s="2"/>
      <c r="GO374" s="2"/>
      <c r="GP374" s="2"/>
      <c r="GQ374" s="2"/>
      <c r="GR374" s="2"/>
      <c r="GS374" s="2"/>
      <c r="GT374" s="2"/>
      <c r="GU374" s="2"/>
      <c r="GV374" s="2"/>
      <c r="GW374" s="2"/>
      <c r="GX374" s="2"/>
      <c r="GY374" s="2"/>
      <c r="GZ374" s="2"/>
      <c r="HA374" s="2"/>
      <c r="HB374" s="2"/>
      <c r="HC374" s="2"/>
      <c r="HD374" s="2"/>
      <c r="HE374" s="2"/>
      <c r="HF374" s="2"/>
      <c r="HG374" s="2"/>
      <c r="HH374" s="2"/>
      <c r="HI374" s="2"/>
      <c r="HJ374" s="2"/>
      <c r="HK374" s="2"/>
      <c r="HL374" s="2"/>
      <c r="HM374" s="2"/>
      <c r="HN374" s="2"/>
      <c r="HO374" s="2"/>
      <c r="HP374" s="2"/>
      <c r="HQ374" s="2"/>
      <c r="HR374" s="2"/>
      <c r="HS374" s="2"/>
      <c r="HT374" s="2"/>
      <c r="HU374" s="2"/>
      <c r="HV374" s="2"/>
      <c r="HW374" s="2"/>
      <c r="HX374" s="2"/>
      <c r="HY374" s="2"/>
      <c r="HZ374" s="2"/>
      <c r="IA374" s="2"/>
      <c r="IB374" s="2"/>
      <c r="IC374" s="2"/>
      <c r="ID374" s="2"/>
      <c r="IE374" s="2"/>
      <c r="IF374" s="2"/>
      <c r="IG374" s="2"/>
      <c r="IH374" s="2"/>
      <c r="II374" s="2"/>
      <c r="IJ374" s="2"/>
      <c r="IK374" s="2"/>
      <c r="IL374" s="2"/>
      <c r="IM374" s="2"/>
      <c r="IN374" s="2"/>
      <c r="IO374" s="2"/>
      <c r="IP374" s="2"/>
      <c r="IQ374" s="2"/>
      <c r="IR374" s="2"/>
      <c r="IS374" s="2"/>
      <c r="IT374" s="2"/>
      <c r="IU374" s="2"/>
      <c r="IV374" s="2"/>
    </row>
    <row r="375" spans="1:256" s="171" customFormat="1" ht="17.25" customHeight="1" x14ac:dyDescent="0.2">
      <c r="A375" s="35"/>
      <c r="B375" s="39"/>
      <c r="C375" s="11"/>
      <c r="D375" s="40"/>
      <c r="E375" s="12"/>
      <c r="F375" s="8">
        <f t="shared" si="11"/>
        <v>0</v>
      </c>
      <c r="G375" s="72"/>
      <c r="H375" s="72"/>
      <c r="I375" s="72"/>
      <c r="J375" s="72"/>
      <c r="K375" s="72"/>
      <c r="L375" s="72"/>
      <c r="M375" s="72"/>
      <c r="N375" s="72"/>
      <c r="O375" s="72"/>
      <c r="P375" s="72"/>
      <c r="Q375" s="72"/>
      <c r="R375" s="72"/>
      <c r="S375" s="72"/>
      <c r="T375" s="72"/>
      <c r="U375" s="72"/>
      <c r="V375" s="72"/>
      <c r="W375" s="72"/>
      <c r="X375" s="72"/>
      <c r="Y375" s="72"/>
      <c r="Z375" s="72"/>
      <c r="AA375" s="72"/>
      <c r="AB375" s="72"/>
      <c r="AC375" s="72"/>
      <c r="AD375" s="72"/>
      <c r="AE375" s="72"/>
      <c r="AF375" s="72"/>
      <c r="AG375" s="72"/>
      <c r="AH375" s="72"/>
      <c r="AI375" s="72"/>
      <c r="AJ375" s="72"/>
      <c r="AK375" s="72"/>
      <c r="AL375" s="72"/>
      <c r="AM375" s="72"/>
      <c r="AN375" s="72"/>
      <c r="AO375" s="72"/>
      <c r="AP375" s="72"/>
      <c r="AQ375" s="72"/>
      <c r="AR375" s="72"/>
      <c r="AS375" s="72"/>
      <c r="AT375" s="72"/>
      <c r="AU375" s="72"/>
      <c r="AV375" s="72"/>
      <c r="AW375" s="72"/>
      <c r="AX375" s="72"/>
      <c r="AY375" s="72"/>
      <c r="AZ375" s="72"/>
      <c r="BA375" s="72"/>
      <c r="BB375" s="72"/>
      <c r="BC375" s="72"/>
      <c r="BD375" s="72"/>
      <c r="BE375" s="72"/>
      <c r="BF375" s="72"/>
      <c r="BG375" s="72"/>
      <c r="BH375" s="72"/>
      <c r="BI375" s="72"/>
      <c r="BJ375" s="72"/>
      <c r="BK375" s="72"/>
      <c r="BL375" s="72"/>
      <c r="BM375" s="72"/>
      <c r="BN375" s="72"/>
      <c r="BO375" s="72"/>
      <c r="BP375" s="72"/>
      <c r="BQ375" s="72"/>
      <c r="BR375" s="72"/>
      <c r="BS375" s="72"/>
      <c r="BT375" s="72"/>
      <c r="BU375" s="72"/>
      <c r="BV375" s="72"/>
      <c r="BW375" s="72"/>
      <c r="BX375" s="72"/>
      <c r="BY375" s="72"/>
      <c r="BZ375" s="72"/>
      <c r="CA375" s="72"/>
      <c r="CB375" s="72"/>
      <c r="CC375" s="72"/>
      <c r="CD375" s="72"/>
      <c r="CE375" s="72"/>
      <c r="CF375" s="72"/>
      <c r="CG375" s="72"/>
      <c r="CH375" s="72"/>
      <c r="CI375" s="72"/>
      <c r="CJ375" s="72"/>
      <c r="CK375" s="72"/>
      <c r="CL375" s="72"/>
      <c r="CM375" s="72"/>
      <c r="CN375" s="72"/>
      <c r="CO375" s="72"/>
      <c r="CP375" s="72"/>
      <c r="CQ375" s="72"/>
      <c r="CR375" s="72"/>
      <c r="CS375" s="72"/>
      <c r="CT375" s="72"/>
      <c r="CU375" s="72"/>
      <c r="CV375" s="72"/>
      <c r="CW375" s="72"/>
      <c r="CX375" s="72"/>
      <c r="CY375" s="72"/>
      <c r="CZ375" s="72"/>
      <c r="DA375" s="72"/>
      <c r="DB375" s="72"/>
      <c r="DC375" s="72"/>
      <c r="DD375" s="72"/>
      <c r="DE375" s="72"/>
      <c r="DF375" s="72"/>
      <c r="DG375" s="72"/>
      <c r="DH375" s="72"/>
      <c r="DI375" s="72"/>
      <c r="DJ375" s="72"/>
      <c r="DK375" s="72"/>
      <c r="DL375" s="72"/>
      <c r="DM375" s="72"/>
      <c r="DN375" s="72"/>
      <c r="DO375" s="72"/>
      <c r="DP375" s="72"/>
      <c r="DQ375" s="72"/>
      <c r="DR375" s="72"/>
      <c r="DS375" s="72"/>
      <c r="DT375" s="72"/>
      <c r="DU375" s="72"/>
      <c r="DV375" s="72"/>
      <c r="DW375" s="72"/>
      <c r="DX375" s="72"/>
      <c r="DY375" s="72"/>
      <c r="DZ375" s="72"/>
      <c r="EA375" s="72"/>
      <c r="EB375" s="72"/>
      <c r="EC375" s="72"/>
      <c r="ED375" s="72"/>
      <c r="EE375" s="72"/>
      <c r="EF375" s="72"/>
      <c r="EG375" s="72"/>
      <c r="EH375" s="72"/>
      <c r="EI375" s="72"/>
      <c r="EJ375" s="72"/>
      <c r="EK375" s="72"/>
      <c r="EL375" s="72"/>
      <c r="EM375" s="72"/>
      <c r="EN375" s="72"/>
      <c r="EO375" s="72"/>
      <c r="EP375" s="72"/>
      <c r="EQ375" s="72"/>
      <c r="ER375" s="72"/>
      <c r="ES375" s="72"/>
      <c r="ET375" s="72"/>
      <c r="EU375" s="72"/>
      <c r="EV375" s="72"/>
      <c r="EW375" s="72"/>
      <c r="EX375" s="72"/>
      <c r="EY375" s="72"/>
      <c r="EZ375" s="72"/>
      <c r="FA375" s="72"/>
      <c r="FB375" s="72"/>
      <c r="FC375" s="72"/>
      <c r="FD375" s="72"/>
      <c r="FE375" s="72"/>
      <c r="FF375" s="72"/>
      <c r="FG375" s="72"/>
      <c r="FH375" s="72"/>
      <c r="FI375" s="72"/>
      <c r="FJ375" s="72"/>
      <c r="FK375" s="72"/>
      <c r="FL375" s="72"/>
      <c r="FM375" s="72"/>
      <c r="FN375" s="72"/>
      <c r="FO375" s="72"/>
      <c r="FP375" s="72"/>
      <c r="FQ375" s="72"/>
      <c r="FR375" s="72"/>
      <c r="FS375" s="72"/>
      <c r="FT375" s="72"/>
      <c r="FU375" s="72"/>
      <c r="FV375" s="72"/>
      <c r="FW375" s="72"/>
      <c r="FX375" s="72"/>
      <c r="FY375" s="72"/>
      <c r="FZ375" s="72"/>
      <c r="GA375" s="72"/>
      <c r="GB375" s="72"/>
      <c r="GC375" s="72"/>
      <c r="GD375" s="72"/>
      <c r="GE375" s="72"/>
      <c r="GF375" s="72"/>
      <c r="GG375" s="72"/>
      <c r="GH375" s="72"/>
      <c r="GI375" s="72"/>
      <c r="GJ375" s="72"/>
      <c r="GK375" s="72"/>
      <c r="GL375" s="72"/>
      <c r="GM375" s="72"/>
      <c r="GN375" s="72"/>
      <c r="GO375" s="72"/>
      <c r="GP375" s="72"/>
      <c r="GQ375" s="72"/>
      <c r="GR375" s="72"/>
      <c r="GS375" s="72"/>
      <c r="GT375" s="72"/>
      <c r="GU375" s="72"/>
      <c r="GV375" s="72"/>
      <c r="GW375" s="72"/>
      <c r="GX375" s="72"/>
      <c r="GY375" s="72"/>
      <c r="GZ375" s="72"/>
      <c r="HA375" s="72"/>
      <c r="HB375" s="72"/>
      <c r="HC375" s="72"/>
      <c r="HD375" s="72"/>
      <c r="HE375" s="72"/>
      <c r="HF375" s="72"/>
      <c r="HG375" s="72"/>
      <c r="HH375" s="72"/>
      <c r="HI375" s="72"/>
      <c r="HJ375" s="72"/>
      <c r="HK375" s="72"/>
      <c r="HL375" s="72"/>
      <c r="HM375" s="72"/>
      <c r="HN375" s="72"/>
      <c r="HO375" s="72"/>
      <c r="HP375" s="72"/>
      <c r="HQ375" s="72"/>
      <c r="HR375" s="72"/>
      <c r="HS375" s="72"/>
      <c r="HT375" s="72"/>
      <c r="HU375" s="72"/>
      <c r="HV375" s="72"/>
      <c r="HW375" s="72"/>
      <c r="HX375" s="72"/>
      <c r="HY375" s="72"/>
      <c r="HZ375" s="72"/>
      <c r="IA375" s="72"/>
      <c r="IB375" s="72"/>
      <c r="IC375" s="72"/>
      <c r="ID375" s="72"/>
      <c r="IE375" s="72"/>
      <c r="IF375" s="72"/>
      <c r="IG375" s="72"/>
      <c r="IH375" s="72"/>
      <c r="II375" s="72"/>
      <c r="IJ375" s="72"/>
      <c r="IK375" s="72"/>
      <c r="IL375" s="72"/>
      <c r="IM375" s="72"/>
      <c r="IN375" s="72"/>
      <c r="IO375" s="72"/>
      <c r="IP375" s="72"/>
      <c r="IQ375" s="72"/>
      <c r="IR375" s="72"/>
      <c r="IS375" s="72"/>
      <c r="IT375" s="72"/>
      <c r="IU375" s="72"/>
      <c r="IV375" s="72"/>
    </row>
    <row r="376" spans="1:256" s="171" customFormat="1" ht="42.5" customHeight="1" x14ac:dyDescent="0.2">
      <c r="A376" s="35">
        <f>A374+1</f>
        <v>5</v>
      </c>
      <c r="B376" s="39" t="s">
        <v>102</v>
      </c>
      <c r="C376" s="11">
        <f>C372</f>
        <v>70</v>
      </c>
      <c r="D376" s="40">
        <v>80</v>
      </c>
      <c r="E376" s="12" t="s">
        <v>386</v>
      </c>
      <c r="F376" s="8">
        <f t="shared" si="11"/>
        <v>5600</v>
      </c>
      <c r="G376" s="72"/>
      <c r="H376" s="72"/>
      <c r="I376" s="72"/>
      <c r="J376" s="72"/>
      <c r="K376" s="72"/>
      <c r="L376" s="72"/>
      <c r="M376" s="72"/>
      <c r="N376" s="72"/>
      <c r="O376" s="72"/>
      <c r="P376" s="72"/>
      <c r="Q376" s="72"/>
      <c r="R376" s="72"/>
      <c r="S376" s="72"/>
      <c r="T376" s="72"/>
      <c r="U376" s="72"/>
      <c r="V376" s="72"/>
      <c r="W376" s="72"/>
      <c r="X376" s="72"/>
      <c r="Y376" s="72"/>
      <c r="Z376" s="72"/>
      <c r="AA376" s="72"/>
      <c r="AB376" s="72"/>
      <c r="AC376" s="72"/>
      <c r="AD376" s="72"/>
      <c r="AE376" s="72"/>
      <c r="AF376" s="72"/>
      <c r="AG376" s="72"/>
      <c r="AH376" s="72"/>
      <c r="AI376" s="72"/>
      <c r="AJ376" s="72"/>
      <c r="AK376" s="72"/>
      <c r="AL376" s="72"/>
      <c r="AM376" s="72"/>
      <c r="AN376" s="72"/>
      <c r="AO376" s="72"/>
      <c r="AP376" s="72"/>
      <c r="AQ376" s="72"/>
      <c r="AR376" s="72"/>
      <c r="AS376" s="72"/>
      <c r="AT376" s="72"/>
      <c r="AU376" s="72"/>
      <c r="AV376" s="72"/>
      <c r="AW376" s="72"/>
      <c r="AX376" s="72"/>
      <c r="AY376" s="72"/>
      <c r="AZ376" s="72"/>
      <c r="BA376" s="72"/>
      <c r="BB376" s="72"/>
      <c r="BC376" s="72"/>
      <c r="BD376" s="72"/>
      <c r="BE376" s="72"/>
      <c r="BF376" s="72"/>
      <c r="BG376" s="72"/>
      <c r="BH376" s="72"/>
      <c r="BI376" s="72"/>
      <c r="BJ376" s="72"/>
      <c r="BK376" s="72"/>
      <c r="BL376" s="72"/>
      <c r="BM376" s="72"/>
      <c r="BN376" s="72"/>
      <c r="BO376" s="72"/>
      <c r="BP376" s="72"/>
      <c r="BQ376" s="72"/>
      <c r="BR376" s="72"/>
      <c r="BS376" s="72"/>
      <c r="BT376" s="72"/>
      <c r="BU376" s="72"/>
      <c r="BV376" s="72"/>
      <c r="BW376" s="72"/>
      <c r="BX376" s="72"/>
      <c r="BY376" s="72"/>
      <c r="BZ376" s="72"/>
      <c r="CA376" s="72"/>
      <c r="CB376" s="72"/>
      <c r="CC376" s="72"/>
      <c r="CD376" s="72"/>
      <c r="CE376" s="72"/>
      <c r="CF376" s="72"/>
      <c r="CG376" s="72"/>
      <c r="CH376" s="72"/>
      <c r="CI376" s="72"/>
      <c r="CJ376" s="72"/>
      <c r="CK376" s="72"/>
      <c r="CL376" s="72"/>
      <c r="CM376" s="72"/>
      <c r="CN376" s="72"/>
      <c r="CO376" s="72"/>
      <c r="CP376" s="72"/>
      <c r="CQ376" s="72"/>
      <c r="CR376" s="72"/>
      <c r="CS376" s="72"/>
      <c r="CT376" s="72"/>
      <c r="CU376" s="72"/>
      <c r="CV376" s="72"/>
      <c r="CW376" s="72"/>
      <c r="CX376" s="72"/>
      <c r="CY376" s="72"/>
      <c r="CZ376" s="72"/>
      <c r="DA376" s="72"/>
      <c r="DB376" s="72"/>
      <c r="DC376" s="72"/>
      <c r="DD376" s="72"/>
      <c r="DE376" s="72"/>
      <c r="DF376" s="72"/>
      <c r="DG376" s="72"/>
      <c r="DH376" s="72"/>
      <c r="DI376" s="72"/>
      <c r="DJ376" s="72"/>
      <c r="DK376" s="72"/>
      <c r="DL376" s="72"/>
      <c r="DM376" s="72"/>
      <c r="DN376" s="72"/>
      <c r="DO376" s="72"/>
      <c r="DP376" s="72"/>
      <c r="DQ376" s="72"/>
      <c r="DR376" s="72"/>
      <c r="DS376" s="72"/>
      <c r="DT376" s="72"/>
      <c r="DU376" s="72"/>
      <c r="DV376" s="72"/>
      <c r="DW376" s="72"/>
      <c r="DX376" s="72"/>
      <c r="DY376" s="72"/>
      <c r="DZ376" s="72"/>
      <c r="EA376" s="72"/>
      <c r="EB376" s="72"/>
      <c r="EC376" s="72"/>
      <c r="ED376" s="72"/>
      <c r="EE376" s="72"/>
      <c r="EF376" s="72"/>
      <c r="EG376" s="72"/>
      <c r="EH376" s="72"/>
      <c r="EI376" s="72"/>
      <c r="EJ376" s="72"/>
      <c r="EK376" s="72"/>
      <c r="EL376" s="72"/>
      <c r="EM376" s="72"/>
      <c r="EN376" s="72"/>
      <c r="EO376" s="72"/>
      <c r="EP376" s="72"/>
      <c r="EQ376" s="72"/>
      <c r="ER376" s="72"/>
      <c r="ES376" s="72"/>
      <c r="ET376" s="72"/>
      <c r="EU376" s="72"/>
      <c r="EV376" s="72"/>
      <c r="EW376" s="72"/>
      <c r="EX376" s="72"/>
      <c r="EY376" s="72"/>
      <c r="EZ376" s="72"/>
      <c r="FA376" s="72"/>
      <c r="FB376" s="72"/>
      <c r="FC376" s="72"/>
      <c r="FD376" s="72"/>
      <c r="FE376" s="72"/>
      <c r="FF376" s="72"/>
      <c r="FG376" s="72"/>
      <c r="FH376" s="72"/>
      <c r="FI376" s="72"/>
      <c r="FJ376" s="72"/>
      <c r="FK376" s="72"/>
      <c r="FL376" s="72"/>
      <c r="FM376" s="72"/>
      <c r="FN376" s="72"/>
      <c r="FO376" s="72"/>
      <c r="FP376" s="72"/>
      <c r="FQ376" s="72"/>
      <c r="FR376" s="72"/>
      <c r="FS376" s="72"/>
      <c r="FT376" s="72"/>
      <c r="FU376" s="72"/>
      <c r="FV376" s="72"/>
      <c r="FW376" s="72"/>
      <c r="FX376" s="72"/>
      <c r="FY376" s="72"/>
      <c r="FZ376" s="72"/>
      <c r="GA376" s="72"/>
      <c r="GB376" s="72"/>
      <c r="GC376" s="72"/>
      <c r="GD376" s="72"/>
      <c r="GE376" s="72"/>
      <c r="GF376" s="72"/>
      <c r="GG376" s="72"/>
      <c r="GH376" s="72"/>
      <c r="GI376" s="72"/>
      <c r="GJ376" s="72"/>
      <c r="GK376" s="72"/>
      <c r="GL376" s="72"/>
      <c r="GM376" s="72"/>
      <c r="GN376" s="72"/>
      <c r="GO376" s="72"/>
      <c r="GP376" s="72"/>
      <c r="GQ376" s="72"/>
      <c r="GR376" s="72"/>
      <c r="GS376" s="72"/>
      <c r="GT376" s="72"/>
      <c r="GU376" s="72"/>
      <c r="GV376" s="72"/>
      <c r="GW376" s="72"/>
      <c r="GX376" s="72"/>
      <c r="GY376" s="72"/>
      <c r="GZ376" s="72"/>
      <c r="HA376" s="72"/>
      <c r="HB376" s="72"/>
      <c r="HC376" s="72"/>
      <c r="HD376" s="72"/>
      <c r="HE376" s="72"/>
      <c r="HF376" s="72"/>
      <c r="HG376" s="72"/>
      <c r="HH376" s="72"/>
      <c r="HI376" s="72"/>
      <c r="HJ376" s="72"/>
      <c r="HK376" s="72"/>
      <c r="HL376" s="72"/>
      <c r="HM376" s="72"/>
      <c r="HN376" s="72"/>
      <c r="HO376" s="72"/>
      <c r="HP376" s="72"/>
      <c r="HQ376" s="72"/>
      <c r="HR376" s="72"/>
      <c r="HS376" s="72"/>
      <c r="HT376" s="72"/>
      <c r="HU376" s="72"/>
      <c r="HV376" s="72"/>
      <c r="HW376" s="72"/>
      <c r="HX376" s="72"/>
      <c r="HY376" s="72"/>
      <c r="HZ376" s="72"/>
      <c r="IA376" s="72"/>
      <c r="IB376" s="72"/>
      <c r="IC376" s="72"/>
      <c r="ID376" s="72"/>
      <c r="IE376" s="72"/>
      <c r="IF376" s="72"/>
      <c r="IG376" s="72"/>
      <c r="IH376" s="72"/>
      <c r="II376" s="72"/>
      <c r="IJ376" s="72"/>
      <c r="IK376" s="72"/>
      <c r="IL376" s="72"/>
      <c r="IM376" s="72"/>
      <c r="IN376" s="72"/>
      <c r="IO376" s="72"/>
      <c r="IP376" s="72"/>
      <c r="IQ376" s="72"/>
      <c r="IR376" s="72"/>
      <c r="IS376" s="72"/>
      <c r="IT376" s="72"/>
      <c r="IU376" s="72"/>
      <c r="IV376" s="72"/>
    </row>
    <row r="377" spans="1:256" s="171" customFormat="1" ht="17.25" customHeight="1" x14ac:dyDescent="0.2">
      <c r="A377" s="35"/>
      <c r="B377" s="39"/>
      <c r="C377" s="11"/>
      <c r="D377" s="40"/>
      <c r="E377" s="12"/>
      <c r="F377" s="8">
        <f t="shared" si="11"/>
        <v>0</v>
      </c>
      <c r="G377" s="72"/>
      <c r="H377" s="72"/>
      <c r="I377" s="72"/>
      <c r="J377" s="72"/>
      <c r="K377" s="72"/>
      <c r="L377" s="72"/>
      <c r="M377" s="72"/>
      <c r="N377" s="72"/>
      <c r="O377" s="72"/>
      <c r="P377" s="72"/>
      <c r="Q377" s="72"/>
      <c r="R377" s="72"/>
      <c r="S377" s="72"/>
      <c r="T377" s="72"/>
      <c r="U377" s="72"/>
      <c r="V377" s="72"/>
      <c r="W377" s="72"/>
      <c r="X377" s="72"/>
      <c r="Y377" s="72"/>
      <c r="Z377" s="72"/>
      <c r="AA377" s="72"/>
      <c r="AB377" s="72"/>
      <c r="AC377" s="72"/>
      <c r="AD377" s="72"/>
      <c r="AE377" s="72"/>
      <c r="AF377" s="72"/>
      <c r="AG377" s="72"/>
      <c r="AH377" s="72"/>
      <c r="AI377" s="72"/>
      <c r="AJ377" s="72"/>
      <c r="AK377" s="72"/>
      <c r="AL377" s="72"/>
      <c r="AM377" s="72"/>
      <c r="AN377" s="72"/>
      <c r="AO377" s="72"/>
      <c r="AP377" s="72"/>
      <c r="AQ377" s="72"/>
      <c r="AR377" s="72"/>
      <c r="AS377" s="72"/>
      <c r="AT377" s="72"/>
      <c r="AU377" s="72"/>
      <c r="AV377" s="72"/>
      <c r="AW377" s="72"/>
      <c r="AX377" s="72"/>
      <c r="AY377" s="72"/>
      <c r="AZ377" s="72"/>
      <c r="BA377" s="72"/>
      <c r="BB377" s="72"/>
      <c r="BC377" s="72"/>
      <c r="BD377" s="72"/>
      <c r="BE377" s="72"/>
      <c r="BF377" s="72"/>
      <c r="BG377" s="72"/>
      <c r="BH377" s="72"/>
      <c r="BI377" s="72"/>
      <c r="BJ377" s="72"/>
      <c r="BK377" s="72"/>
      <c r="BL377" s="72"/>
      <c r="BM377" s="72"/>
      <c r="BN377" s="72"/>
      <c r="BO377" s="72"/>
      <c r="BP377" s="72"/>
      <c r="BQ377" s="72"/>
      <c r="BR377" s="72"/>
      <c r="BS377" s="72"/>
      <c r="BT377" s="72"/>
      <c r="BU377" s="72"/>
      <c r="BV377" s="72"/>
      <c r="BW377" s="72"/>
      <c r="BX377" s="72"/>
      <c r="BY377" s="72"/>
      <c r="BZ377" s="72"/>
      <c r="CA377" s="72"/>
      <c r="CB377" s="72"/>
      <c r="CC377" s="72"/>
      <c r="CD377" s="72"/>
      <c r="CE377" s="72"/>
      <c r="CF377" s="72"/>
      <c r="CG377" s="72"/>
      <c r="CH377" s="72"/>
      <c r="CI377" s="72"/>
      <c r="CJ377" s="72"/>
      <c r="CK377" s="72"/>
      <c r="CL377" s="72"/>
      <c r="CM377" s="72"/>
      <c r="CN377" s="72"/>
      <c r="CO377" s="72"/>
      <c r="CP377" s="72"/>
      <c r="CQ377" s="72"/>
      <c r="CR377" s="72"/>
      <c r="CS377" s="72"/>
      <c r="CT377" s="72"/>
      <c r="CU377" s="72"/>
      <c r="CV377" s="72"/>
      <c r="CW377" s="72"/>
      <c r="CX377" s="72"/>
      <c r="CY377" s="72"/>
      <c r="CZ377" s="72"/>
      <c r="DA377" s="72"/>
      <c r="DB377" s="72"/>
      <c r="DC377" s="72"/>
      <c r="DD377" s="72"/>
      <c r="DE377" s="72"/>
      <c r="DF377" s="72"/>
      <c r="DG377" s="72"/>
      <c r="DH377" s="72"/>
      <c r="DI377" s="72"/>
      <c r="DJ377" s="72"/>
      <c r="DK377" s="72"/>
      <c r="DL377" s="72"/>
      <c r="DM377" s="72"/>
      <c r="DN377" s="72"/>
      <c r="DO377" s="72"/>
      <c r="DP377" s="72"/>
      <c r="DQ377" s="72"/>
      <c r="DR377" s="72"/>
      <c r="DS377" s="72"/>
      <c r="DT377" s="72"/>
      <c r="DU377" s="72"/>
      <c r="DV377" s="72"/>
      <c r="DW377" s="72"/>
      <c r="DX377" s="72"/>
      <c r="DY377" s="72"/>
      <c r="DZ377" s="72"/>
      <c r="EA377" s="72"/>
      <c r="EB377" s="72"/>
      <c r="EC377" s="72"/>
      <c r="ED377" s="72"/>
      <c r="EE377" s="72"/>
      <c r="EF377" s="72"/>
      <c r="EG377" s="72"/>
      <c r="EH377" s="72"/>
      <c r="EI377" s="72"/>
      <c r="EJ377" s="72"/>
      <c r="EK377" s="72"/>
      <c r="EL377" s="72"/>
      <c r="EM377" s="72"/>
      <c r="EN377" s="72"/>
      <c r="EO377" s="72"/>
      <c r="EP377" s="72"/>
      <c r="EQ377" s="72"/>
      <c r="ER377" s="72"/>
      <c r="ES377" s="72"/>
      <c r="ET377" s="72"/>
      <c r="EU377" s="72"/>
      <c r="EV377" s="72"/>
      <c r="EW377" s="72"/>
      <c r="EX377" s="72"/>
      <c r="EY377" s="72"/>
      <c r="EZ377" s="72"/>
      <c r="FA377" s="72"/>
      <c r="FB377" s="72"/>
      <c r="FC377" s="72"/>
      <c r="FD377" s="72"/>
      <c r="FE377" s="72"/>
      <c r="FF377" s="72"/>
      <c r="FG377" s="72"/>
      <c r="FH377" s="72"/>
      <c r="FI377" s="72"/>
      <c r="FJ377" s="72"/>
      <c r="FK377" s="72"/>
      <c r="FL377" s="72"/>
      <c r="FM377" s="72"/>
      <c r="FN377" s="72"/>
      <c r="FO377" s="72"/>
      <c r="FP377" s="72"/>
      <c r="FQ377" s="72"/>
      <c r="FR377" s="72"/>
      <c r="FS377" s="72"/>
      <c r="FT377" s="72"/>
      <c r="FU377" s="72"/>
      <c r="FV377" s="72"/>
      <c r="FW377" s="72"/>
      <c r="FX377" s="72"/>
      <c r="FY377" s="72"/>
      <c r="FZ377" s="72"/>
      <c r="GA377" s="72"/>
      <c r="GB377" s="72"/>
      <c r="GC377" s="72"/>
      <c r="GD377" s="72"/>
      <c r="GE377" s="72"/>
      <c r="GF377" s="72"/>
      <c r="GG377" s="72"/>
      <c r="GH377" s="72"/>
      <c r="GI377" s="72"/>
      <c r="GJ377" s="72"/>
      <c r="GK377" s="72"/>
      <c r="GL377" s="72"/>
      <c r="GM377" s="72"/>
      <c r="GN377" s="72"/>
      <c r="GO377" s="72"/>
      <c r="GP377" s="72"/>
      <c r="GQ377" s="72"/>
      <c r="GR377" s="72"/>
      <c r="GS377" s="72"/>
      <c r="GT377" s="72"/>
      <c r="GU377" s="72"/>
      <c r="GV377" s="72"/>
      <c r="GW377" s="72"/>
      <c r="GX377" s="72"/>
      <c r="GY377" s="72"/>
      <c r="GZ377" s="72"/>
      <c r="HA377" s="72"/>
      <c r="HB377" s="72"/>
      <c r="HC377" s="72"/>
      <c r="HD377" s="72"/>
      <c r="HE377" s="72"/>
      <c r="HF377" s="72"/>
      <c r="HG377" s="72"/>
      <c r="HH377" s="72"/>
      <c r="HI377" s="72"/>
      <c r="HJ377" s="72"/>
      <c r="HK377" s="72"/>
      <c r="HL377" s="72"/>
      <c r="HM377" s="72"/>
      <c r="HN377" s="72"/>
      <c r="HO377" s="72"/>
      <c r="HP377" s="72"/>
      <c r="HQ377" s="72"/>
      <c r="HR377" s="72"/>
      <c r="HS377" s="72"/>
      <c r="HT377" s="72"/>
      <c r="HU377" s="72"/>
      <c r="HV377" s="72"/>
      <c r="HW377" s="72"/>
      <c r="HX377" s="72"/>
      <c r="HY377" s="72"/>
      <c r="HZ377" s="72"/>
      <c r="IA377" s="72"/>
      <c r="IB377" s="72"/>
      <c r="IC377" s="72"/>
      <c r="ID377" s="72"/>
      <c r="IE377" s="72"/>
      <c r="IF377" s="72"/>
      <c r="IG377" s="72"/>
      <c r="IH377" s="72"/>
      <c r="II377" s="72"/>
      <c r="IJ377" s="72"/>
      <c r="IK377" s="72"/>
      <c r="IL377" s="72"/>
      <c r="IM377" s="72"/>
      <c r="IN377" s="72"/>
      <c r="IO377" s="72"/>
      <c r="IP377" s="72"/>
      <c r="IQ377" s="72"/>
      <c r="IR377" s="72"/>
      <c r="IS377" s="72"/>
      <c r="IT377" s="72"/>
      <c r="IU377" s="72"/>
      <c r="IV377" s="72"/>
    </row>
    <row r="378" spans="1:256" s="177" customFormat="1" x14ac:dyDescent="0.2">
      <c r="A378" s="176"/>
      <c r="B378" s="75"/>
      <c r="C378" s="113"/>
      <c r="D378" s="114"/>
      <c r="E378" s="64"/>
      <c r="F378" s="8">
        <f t="shared" si="11"/>
        <v>0</v>
      </c>
    </row>
    <row r="379" spans="1:256" s="171" customFormat="1" ht="86.25" customHeight="1" x14ac:dyDescent="0.2">
      <c r="A379" s="135">
        <f>A376+1</f>
        <v>6</v>
      </c>
      <c r="B379" s="158" t="s">
        <v>512</v>
      </c>
      <c r="C379" s="105">
        <v>105</v>
      </c>
      <c r="D379" s="106">
        <v>275</v>
      </c>
      <c r="E379" s="184" t="s">
        <v>386</v>
      </c>
      <c r="F379" s="8">
        <f>D379*C379</f>
        <v>28875</v>
      </c>
      <c r="I379" s="177"/>
      <c r="J379" s="177"/>
    </row>
    <row r="380" spans="1:256" s="171" customFormat="1" x14ac:dyDescent="0.2">
      <c r="A380" s="176"/>
      <c r="B380" s="75"/>
      <c r="C380" s="91"/>
      <c r="D380" s="40"/>
      <c r="E380" s="184"/>
      <c r="F380" s="8">
        <f>D380*C380</f>
        <v>0</v>
      </c>
      <c r="I380" s="177"/>
      <c r="J380" s="177"/>
    </row>
    <row r="381" spans="1:256" s="171" customFormat="1" ht="67.25" customHeight="1" x14ac:dyDescent="0.2">
      <c r="A381" s="176">
        <f>A379+1</f>
        <v>7</v>
      </c>
      <c r="B381" s="159" t="s">
        <v>513</v>
      </c>
      <c r="C381" s="91">
        <v>415</v>
      </c>
      <c r="D381" s="106">
        <v>1100</v>
      </c>
      <c r="E381" s="184" t="s">
        <v>386</v>
      </c>
      <c r="F381" s="8">
        <f>D381*C381</f>
        <v>456500</v>
      </c>
      <c r="I381" s="177"/>
      <c r="J381" s="177"/>
    </row>
    <row r="382" spans="1:256" s="171" customFormat="1" ht="17" thickBot="1" x14ac:dyDescent="0.25">
      <c r="A382" s="176"/>
      <c r="B382" s="75"/>
      <c r="C382" s="91"/>
      <c r="D382" s="40"/>
      <c r="E382" s="184"/>
      <c r="F382" s="8">
        <f>D382*C382</f>
        <v>0</v>
      </c>
      <c r="I382" s="177"/>
      <c r="J382" s="177"/>
    </row>
    <row r="383" spans="1:256" s="171" customFormat="1" ht="17" thickBot="1" x14ac:dyDescent="0.25">
      <c r="A383" s="176"/>
      <c r="B383" s="75"/>
      <c r="C383" s="103" t="s">
        <v>363</v>
      </c>
      <c r="D383" s="115"/>
      <c r="E383" s="75"/>
      <c r="F383" s="48">
        <f>SUM(F364:F382)</f>
        <v>563450</v>
      </c>
    </row>
  </sheetData>
  <sheetProtection algorithmName="SHA-512" hashValue="2/7XpXYLn1twTMYhDPxV7XjRFvxadXFErsd0o3589yIkH56kjZIQhWjcNG61ATz07u62UWFrz/o0ArcmTTGM4g==" saltValue="raToXm7WoAo87nD26VH0ig==" spinCount="100000" sheet="1" objects="1" scenarios="1"/>
  <mergeCells count="31">
    <mergeCell ref="B41:F41"/>
    <mergeCell ref="B72:F72"/>
    <mergeCell ref="B40:F40"/>
    <mergeCell ref="A1:F1"/>
    <mergeCell ref="A27:F27"/>
    <mergeCell ref="C29:C30"/>
    <mergeCell ref="E29:E30"/>
    <mergeCell ref="F29:F30"/>
    <mergeCell ref="B34:F34"/>
    <mergeCell ref="B35:F35"/>
    <mergeCell ref="B36:F36"/>
    <mergeCell ref="B37:F37"/>
    <mergeCell ref="B38:F38"/>
    <mergeCell ref="B39:F39"/>
    <mergeCell ref="B73:F73"/>
    <mergeCell ref="B74:F74"/>
    <mergeCell ref="B75:F75"/>
    <mergeCell ref="G77:H77"/>
    <mergeCell ref="B99:F99"/>
    <mergeCell ref="B76:F76"/>
    <mergeCell ref="B77:F77"/>
    <mergeCell ref="B103:F103"/>
    <mergeCell ref="B124:F124"/>
    <mergeCell ref="B341:F341"/>
    <mergeCell ref="B151:F151"/>
    <mergeCell ref="B152:F152"/>
    <mergeCell ref="B153:F153"/>
    <mergeCell ref="B338:F338"/>
    <mergeCell ref="B339:F339"/>
    <mergeCell ref="B340:F340"/>
    <mergeCell ref="B125:F1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6"/>
  <sheetViews>
    <sheetView zoomScaleNormal="100" workbookViewId="0">
      <selection activeCell="C6" sqref="C6"/>
    </sheetView>
  </sheetViews>
  <sheetFormatPr baseColWidth="10" defaultColWidth="8.83203125" defaultRowHeight="15" x14ac:dyDescent="0.2"/>
  <cols>
    <col min="1" max="1" width="15" customWidth="1"/>
    <col min="2" max="2" width="59.6640625" customWidth="1"/>
    <col min="3" max="3" width="35.83203125" customWidth="1"/>
    <col min="4" max="4" width="8.5" customWidth="1"/>
    <col min="5" max="5" width="7.5" customWidth="1"/>
    <col min="6" max="6" width="8" customWidth="1"/>
    <col min="7" max="7" width="12.5" style="200" bestFit="1" customWidth="1"/>
    <col min="8" max="8" width="10" bestFit="1" customWidth="1"/>
  </cols>
  <sheetData>
    <row r="1" spans="1:9" x14ac:dyDescent="0.2">
      <c r="A1" s="1" t="s">
        <v>0</v>
      </c>
      <c r="B1" s="1" t="s">
        <v>1</v>
      </c>
      <c r="C1" s="1" t="s">
        <v>2</v>
      </c>
      <c r="D1" s="1" t="s">
        <v>3</v>
      </c>
      <c r="E1" s="1" t="s">
        <v>4</v>
      </c>
      <c r="F1" s="1" t="s">
        <v>5</v>
      </c>
      <c r="G1" s="199" t="s">
        <v>6</v>
      </c>
    </row>
    <row r="2" spans="1:9" s="207" customFormat="1" ht="112" x14ac:dyDescent="0.2">
      <c r="A2" s="203" t="s">
        <v>7</v>
      </c>
      <c r="B2" s="203" t="s">
        <v>8</v>
      </c>
      <c r="C2" s="203" t="s">
        <v>9</v>
      </c>
      <c r="D2" s="204">
        <v>2335</v>
      </c>
      <c r="E2" s="205" t="s">
        <v>10</v>
      </c>
      <c r="F2" s="204">
        <v>100</v>
      </c>
      <c r="G2" s="206">
        <f>D2*F2</f>
        <v>233500</v>
      </c>
    </row>
    <row r="3" spans="1:9" s="207" customFormat="1" ht="16" x14ac:dyDescent="0.2">
      <c r="A3" s="203" t="s">
        <v>7</v>
      </c>
      <c r="B3" s="203" t="s">
        <v>11</v>
      </c>
      <c r="C3" s="203" t="s">
        <v>11</v>
      </c>
      <c r="D3" s="204">
        <v>0</v>
      </c>
      <c r="E3" s="205" t="s">
        <v>10</v>
      </c>
      <c r="F3" s="204">
        <v>0</v>
      </c>
      <c r="G3" s="206">
        <f t="shared" ref="G3:G14" si="0">D3*F3</f>
        <v>0</v>
      </c>
    </row>
    <row r="4" spans="1:9" s="207" customFormat="1" ht="16" x14ac:dyDescent="0.2">
      <c r="A4" s="203" t="s">
        <v>7</v>
      </c>
      <c r="B4" s="203" t="s">
        <v>12</v>
      </c>
      <c r="C4" s="203" t="s">
        <v>13</v>
      </c>
      <c r="D4" s="204">
        <v>610</v>
      </c>
      <c r="E4" s="205" t="s">
        <v>10</v>
      </c>
      <c r="F4" s="204">
        <v>100</v>
      </c>
      <c r="G4" s="206">
        <f t="shared" si="0"/>
        <v>61000</v>
      </c>
    </row>
    <row r="5" spans="1:9" s="207" customFormat="1" ht="16" x14ac:dyDescent="0.2">
      <c r="A5" s="203" t="s">
        <v>7</v>
      </c>
      <c r="B5" s="203" t="s">
        <v>14</v>
      </c>
      <c r="C5" s="203" t="s">
        <v>15</v>
      </c>
      <c r="D5" s="204">
        <v>235</v>
      </c>
      <c r="E5" s="205" t="s">
        <v>10</v>
      </c>
      <c r="F5" s="204">
        <v>175</v>
      </c>
      <c r="G5" s="206">
        <f t="shared" si="0"/>
        <v>41125</v>
      </c>
    </row>
    <row r="6" spans="1:9" s="207" customFormat="1" ht="16" x14ac:dyDescent="0.2">
      <c r="A6" s="203" t="s">
        <v>7</v>
      </c>
      <c r="B6" s="203" t="s">
        <v>16</v>
      </c>
      <c r="C6" s="203" t="s">
        <v>17</v>
      </c>
      <c r="D6" s="204">
        <v>0</v>
      </c>
      <c r="E6" s="205" t="s">
        <v>10</v>
      </c>
      <c r="F6" s="204">
        <v>300</v>
      </c>
      <c r="G6" s="206">
        <f t="shared" si="0"/>
        <v>0</v>
      </c>
    </row>
    <row r="7" spans="1:9" s="207" customFormat="1" ht="96" x14ac:dyDescent="0.2">
      <c r="A7" s="203" t="s">
        <v>7</v>
      </c>
      <c r="B7" s="203" t="s">
        <v>18</v>
      </c>
      <c r="C7" s="203" t="s">
        <v>19</v>
      </c>
      <c r="D7" s="204">
        <v>50</v>
      </c>
      <c r="E7" s="205" t="s">
        <v>10</v>
      </c>
      <c r="F7" s="204">
        <v>50</v>
      </c>
      <c r="G7" s="206">
        <f t="shared" si="0"/>
        <v>2500</v>
      </c>
    </row>
    <row r="8" spans="1:9" s="207" customFormat="1" ht="128" x14ac:dyDescent="0.2">
      <c r="A8" s="203" t="s">
        <v>7</v>
      </c>
      <c r="B8" s="203" t="s">
        <v>20</v>
      </c>
      <c r="C8" s="203" t="s">
        <v>21</v>
      </c>
      <c r="D8" s="204">
        <v>1350</v>
      </c>
      <c r="E8" s="205" t="s">
        <v>10</v>
      </c>
      <c r="F8" s="204">
        <v>200</v>
      </c>
      <c r="G8" s="206">
        <f t="shared" si="0"/>
        <v>270000</v>
      </c>
    </row>
    <row r="9" spans="1:9" s="207" customFormat="1" ht="80" x14ac:dyDescent="0.2">
      <c r="A9" s="203" t="s">
        <v>7</v>
      </c>
      <c r="B9" s="203" t="s">
        <v>22</v>
      </c>
      <c r="C9" s="203" t="s">
        <v>23</v>
      </c>
      <c r="D9" s="204">
        <v>1895</v>
      </c>
      <c r="E9" s="205" t="s">
        <v>10</v>
      </c>
      <c r="F9" s="204">
        <v>700</v>
      </c>
      <c r="G9" s="206">
        <f t="shared" si="0"/>
        <v>1326500</v>
      </c>
    </row>
    <row r="10" spans="1:9" s="207" customFormat="1" ht="48" x14ac:dyDescent="0.2">
      <c r="A10" s="203" t="s">
        <v>7</v>
      </c>
      <c r="B10" s="203" t="s">
        <v>24</v>
      </c>
      <c r="C10" s="203" t="s">
        <v>25</v>
      </c>
      <c r="D10" s="204">
        <v>100</v>
      </c>
      <c r="E10" s="205" t="s">
        <v>10</v>
      </c>
      <c r="F10" s="204">
        <v>1200</v>
      </c>
      <c r="G10" s="206">
        <f t="shared" si="0"/>
        <v>120000</v>
      </c>
    </row>
    <row r="11" spans="1:9" s="207" customFormat="1" ht="48" x14ac:dyDescent="0.2">
      <c r="A11" s="203" t="s">
        <v>7</v>
      </c>
      <c r="B11" s="203" t="s">
        <v>26</v>
      </c>
      <c r="C11" s="203" t="s">
        <v>27</v>
      </c>
      <c r="D11" s="204">
        <v>50</v>
      </c>
      <c r="E11" s="205" t="s">
        <v>10</v>
      </c>
      <c r="F11" s="204">
        <v>1200</v>
      </c>
      <c r="G11" s="206">
        <f t="shared" si="0"/>
        <v>60000</v>
      </c>
    </row>
    <row r="12" spans="1:9" s="207" customFormat="1" ht="64" x14ac:dyDescent="0.2">
      <c r="A12" s="203" t="s">
        <v>7</v>
      </c>
      <c r="B12" s="203" t="s">
        <v>28</v>
      </c>
      <c r="C12" s="203" t="s">
        <v>29</v>
      </c>
      <c r="D12" s="204">
        <v>2080</v>
      </c>
      <c r="E12" s="205" t="s">
        <v>10</v>
      </c>
      <c r="F12" s="204">
        <v>1500</v>
      </c>
      <c r="G12" s="206">
        <f t="shared" si="0"/>
        <v>3120000</v>
      </c>
    </row>
    <row r="13" spans="1:9" s="207" customFormat="1" ht="64" x14ac:dyDescent="0.2">
      <c r="A13" s="203" t="s">
        <v>7</v>
      </c>
      <c r="B13" s="203" t="s">
        <v>30</v>
      </c>
      <c r="C13" s="203" t="s">
        <v>31</v>
      </c>
      <c r="D13" s="204">
        <v>805</v>
      </c>
      <c r="E13" s="205" t="s">
        <v>10</v>
      </c>
      <c r="F13" s="204">
        <v>50</v>
      </c>
      <c r="G13" s="206">
        <f t="shared" si="0"/>
        <v>40250</v>
      </c>
    </row>
    <row r="14" spans="1:9" s="207" customFormat="1" ht="112" x14ac:dyDescent="0.2">
      <c r="A14" s="203" t="s">
        <v>7</v>
      </c>
      <c r="B14" s="203" t="s">
        <v>32</v>
      </c>
      <c r="C14" s="203" t="s">
        <v>33</v>
      </c>
      <c r="D14" s="204">
        <v>0</v>
      </c>
      <c r="E14" s="205" t="s">
        <v>10</v>
      </c>
      <c r="F14" s="204">
        <v>1400</v>
      </c>
      <c r="G14" s="206">
        <f t="shared" si="0"/>
        <v>0</v>
      </c>
      <c r="H14" s="208"/>
    </row>
    <row r="15" spans="1:9" s="207" customFormat="1" ht="16" x14ac:dyDescent="0.2">
      <c r="A15" s="201" t="s">
        <v>0</v>
      </c>
      <c r="B15" s="201" t="s">
        <v>1</v>
      </c>
      <c r="C15" s="201" t="s">
        <v>2</v>
      </c>
      <c r="D15" s="201" t="s">
        <v>3</v>
      </c>
      <c r="E15" s="201" t="s">
        <v>4</v>
      </c>
      <c r="F15" s="201" t="s">
        <v>5</v>
      </c>
      <c r="G15" s="202" t="s">
        <v>6</v>
      </c>
    </row>
    <row r="16" spans="1:9" s="207" customFormat="1" ht="80" x14ac:dyDescent="0.2">
      <c r="A16" s="203" t="s">
        <v>34</v>
      </c>
      <c r="B16" s="203" t="s">
        <v>35</v>
      </c>
      <c r="C16" s="203" t="s">
        <v>36</v>
      </c>
      <c r="D16" s="204">
        <v>340</v>
      </c>
      <c r="E16" s="205" t="s">
        <v>10</v>
      </c>
      <c r="F16" s="204">
        <v>2500</v>
      </c>
      <c r="G16" s="206">
        <f t="shared" ref="G16:G29" si="1">D16*F16</f>
        <v>850000</v>
      </c>
      <c r="I16" s="204"/>
    </row>
    <row r="17" spans="1:9" s="207" customFormat="1" ht="32" x14ac:dyDescent="0.2">
      <c r="A17" s="203" t="s">
        <v>34</v>
      </c>
      <c r="B17" s="203" t="s">
        <v>37</v>
      </c>
      <c r="C17" s="203" t="s">
        <v>37</v>
      </c>
      <c r="D17" s="204">
        <v>20</v>
      </c>
      <c r="E17" s="205" t="s">
        <v>10</v>
      </c>
      <c r="F17" s="204">
        <v>3000</v>
      </c>
      <c r="G17" s="206">
        <f t="shared" si="1"/>
        <v>60000</v>
      </c>
      <c r="I17" s="204"/>
    </row>
    <row r="18" spans="1:9" s="207" customFormat="1" ht="32" x14ac:dyDescent="0.2">
      <c r="A18" s="203" t="s">
        <v>34</v>
      </c>
      <c r="B18" s="203" t="s">
        <v>38</v>
      </c>
      <c r="C18" s="203" t="s">
        <v>38</v>
      </c>
      <c r="D18" s="204">
        <v>50</v>
      </c>
      <c r="E18" s="205" t="s">
        <v>10</v>
      </c>
      <c r="F18" s="204">
        <v>3500</v>
      </c>
      <c r="G18" s="206">
        <f t="shared" si="1"/>
        <v>175000</v>
      </c>
      <c r="I18" s="204"/>
    </row>
    <row r="19" spans="1:9" s="207" customFormat="1" ht="112" x14ac:dyDescent="0.2">
      <c r="A19" s="203" t="s">
        <v>34</v>
      </c>
      <c r="B19" s="203" t="s">
        <v>39</v>
      </c>
      <c r="C19" s="203" t="s">
        <v>40</v>
      </c>
      <c r="D19" s="204">
        <v>0</v>
      </c>
      <c r="E19" s="205" t="s">
        <v>10</v>
      </c>
      <c r="F19" s="204">
        <v>0</v>
      </c>
      <c r="G19" s="206">
        <f t="shared" si="1"/>
        <v>0</v>
      </c>
    </row>
    <row r="20" spans="1:9" s="207" customFormat="1" ht="112" x14ac:dyDescent="0.2">
      <c r="A20" s="203" t="s">
        <v>34</v>
      </c>
      <c r="B20" s="203" t="s">
        <v>39</v>
      </c>
      <c r="C20" s="203" t="s">
        <v>41</v>
      </c>
      <c r="D20" s="204">
        <v>410</v>
      </c>
      <c r="E20" s="205" t="s">
        <v>10</v>
      </c>
      <c r="F20" s="204">
        <v>4000</v>
      </c>
      <c r="G20" s="206">
        <f t="shared" si="1"/>
        <v>1640000</v>
      </c>
      <c r="I20" s="204"/>
    </row>
    <row r="21" spans="1:9" s="207" customFormat="1" ht="112" x14ac:dyDescent="0.2">
      <c r="A21" s="203" t="s">
        <v>34</v>
      </c>
      <c r="B21" s="203" t="s">
        <v>42</v>
      </c>
      <c r="C21" s="203" t="s">
        <v>43</v>
      </c>
      <c r="D21" s="204">
        <v>65</v>
      </c>
      <c r="E21" s="205" t="s">
        <v>10</v>
      </c>
      <c r="F21" s="204">
        <v>4500</v>
      </c>
      <c r="G21" s="206">
        <f t="shared" si="1"/>
        <v>292500</v>
      </c>
      <c r="I21" s="204"/>
    </row>
    <row r="22" spans="1:9" s="207" customFormat="1" ht="160" x14ac:dyDescent="0.2">
      <c r="A22" s="203" t="s">
        <v>34</v>
      </c>
      <c r="B22" s="203" t="s">
        <v>44</v>
      </c>
      <c r="C22" s="203" t="s">
        <v>45</v>
      </c>
      <c r="D22" s="204">
        <v>50</v>
      </c>
      <c r="E22" s="205" t="s">
        <v>10</v>
      </c>
      <c r="F22" s="204">
        <v>5000</v>
      </c>
      <c r="G22" s="206">
        <f t="shared" si="1"/>
        <v>250000</v>
      </c>
      <c r="I22" s="204"/>
    </row>
    <row r="23" spans="1:9" s="207" customFormat="1" ht="176" x14ac:dyDescent="0.2">
      <c r="A23" s="203" t="s">
        <v>34</v>
      </c>
      <c r="B23" s="203" t="s">
        <v>46</v>
      </c>
      <c r="C23" s="203" t="s">
        <v>47</v>
      </c>
      <c r="D23" s="204">
        <v>0</v>
      </c>
      <c r="E23" s="205" t="s">
        <v>48</v>
      </c>
      <c r="F23" s="204">
        <v>0</v>
      </c>
      <c r="G23" s="206">
        <f t="shared" si="1"/>
        <v>0</v>
      </c>
    </row>
    <row r="24" spans="1:9" s="207" customFormat="1" ht="192" x14ac:dyDescent="0.2">
      <c r="A24" s="203" t="s">
        <v>34</v>
      </c>
      <c r="B24" s="203" t="s">
        <v>49</v>
      </c>
      <c r="C24" s="203" t="s">
        <v>50</v>
      </c>
      <c r="D24" s="204">
        <v>1</v>
      </c>
      <c r="E24" s="205" t="s">
        <v>48</v>
      </c>
      <c r="F24" s="204">
        <v>50000</v>
      </c>
      <c r="G24" s="206">
        <f t="shared" si="1"/>
        <v>50000</v>
      </c>
      <c r="I24" s="204"/>
    </row>
    <row r="25" spans="1:9" s="207" customFormat="1" ht="224" x14ac:dyDescent="0.2">
      <c r="A25" s="203" t="s">
        <v>34</v>
      </c>
      <c r="B25" s="203" t="s">
        <v>51</v>
      </c>
      <c r="C25" s="203" t="s">
        <v>52</v>
      </c>
      <c r="D25" s="204">
        <v>70</v>
      </c>
      <c r="E25" s="205" t="s">
        <v>48</v>
      </c>
      <c r="F25" s="204">
        <v>50000</v>
      </c>
      <c r="G25" s="206">
        <f t="shared" si="1"/>
        <v>3500000</v>
      </c>
      <c r="I25" s="204"/>
    </row>
    <row r="26" spans="1:9" s="207" customFormat="1" ht="96" x14ac:dyDescent="0.2">
      <c r="A26" s="203" t="s">
        <v>34</v>
      </c>
      <c r="B26" s="203" t="s">
        <v>53</v>
      </c>
      <c r="C26" s="203" t="s">
        <v>54</v>
      </c>
      <c r="D26" s="204">
        <v>0</v>
      </c>
      <c r="E26" s="205" t="s">
        <v>55</v>
      </c>
      <c r="F26" s="204">
        <v>0</v>
      </c>
      <c r="G26" s="206">
        <f t="shared" si="1"/>
        <v>0</v>
      </c>
    </row>
    <row r="27" spans="1:9" s="207" customFormat="1" ht="96" x14ac:dyDescent="0.2">
      <c r="A27" s="203" t="s">
        <v>34</v>
      </c>
      <c r="B27" s="203" t="s">
        <v>53</v>
      </c>
      <c r="C27" s="203" t="s">
        <v>56</v>
      </c>
      <c r="D27" s="204">
        <v>1870</v>
      </c>
      <c r="E27" s="205" t="s">
        <v>55</v>
      </c>
      <c r="F27" s="204">
        <v>350</v>
      </c>
      <c r="G27" s="206">
        <f t="shared" si="1"/>
        <v>654500</v>
      </c>
      <c r="I27" s="204"/>
    </row>
    <row r="28" spans="1:9" s="207" customFormat="1" ht="96" x14ac:dyDescent="0.2">
      <c r="A28" s="203" t="s">
        <v>34</v>
      </c>
      <c r="B28" s="203" t="s">
        <v>53</v>
      </c>
      <c r="C28" s="203" t="s">
        <v>57</v>
      </c>
      <c r="D28" s="204">
        <v>670</v>
      </c>
      <c r="E28" s="205" t="s">
        <v>55</v>
      </c>
      <c r="F28" s="204">
        <v>350</v>
      </c>
      <c r="G28" s="206">
        <f t="shared" si="1"/>
        <v>234500</v>
      </c>
      <c r="I28" s="204"/>
    </row>
    <row r="29" spans="1:9" s="207" customFormat="1" ht="96" x14ac:dyDescent="0.2">
      <c r="A29" s="203" t="s">
        <v>34</v>
      </c>
      <c r="B29" s="203" t="s">
        <v>53</v>
      </c>
      <c r="C29" s="203" t="s">
        <v>58</v>
      </c>
      <c r="D29" s="204">
        <v>660</v>
      </c>
      <c r="E29" s="205" t="s">
        <v>59</v>
      </c>
      <c r="F29" s="204">
        <v>40</v>
      </c>
      <c r="G29" s="206">
        <f t="shared" si="1"/>
        <v>26400</v>
      </c>
      <c r="I29" s="204"/>
    </row>
    <row r="30" spans="1:9" s="207" customFormat="1" ht="16" x14ac:dyDescent="0.2">
      <c r="A30" s="201" t="s">
        <v>0</v>
      </c>
      <c r="B30" s="201" t="s">
        <v>1</v>
      </c>
      <c r="C30" s="201" t="s">
        <v>2</v>
      </c>
      <c r="D30" s="201" t="s">
        <v>3</v>
      </c>
      <c r="E30" s="201" t="s">
        <v>4</v>
      </c>
      <c r="F30" s="201" t="s">
        <v>5</v>
      </c>
      <c r="G30" s="202" t="s">
        <v>6</v>
      </c>
    </row>
    <row r="31" spans="1:9" s="207" customFormat="1" ht="80" x14ac:dyDescent="0.2">
      <c r="A31" s="203" t="s">
        <v>60</v>
      </c>
      <c r="B31" s="203" t="s">
        <v>61</v>
      </c>
      <c r="C31" s="203" t="s">
        <v>62</v>
      </c>
      <c r="D31" s="204">
        <v>0</v>
      </c>
      <c r="E31" s="205" t="s">
        <v>10</v>
      </c>
      <c r="F31" s="204">
        <v>0</v>
      </c>
      <c r="G31" s="206">
        <f t="shared" ref="G31:G37" si="2">D31*F31</f>
        <v>0</v>
      </c>
    </row>
    <row r="32" spans="1:9" s="207" customFormat="1" ht="80" x14ac:dyDescent="0.2">
      <c r="A32" s="203" t="s">
        <v>60</v>
      </c>
      <c r="B32" s="203" t="s">
        <v>61</v>
      </c>
      <c r="C32" s="203" t="s">
        <v>63</v>
      </c>
      <c r="D32" s="204">
        <v>125</v>
      </c>
      <c r="E32" s="205" t="s">
        <v>10</v>
      </c>
      <c r="F32" s="204">
        <v>4000</v>
      </c>
      <c r="G32" s="206">
        <f t="shared" si="2"/>
        <v>500000</v>
      </c>
      <c r="I32" s="204"/>
    </row>
    <row r="33" spans="1:9" s="207" customFormat="1" ht="80" x14ac:dyDescent="0.2">
      <c r="A33" s="203" t="s">
        <v>60</v>
      </c>
      <c r="B33" s="203" t="s">
        <v>61</v>
      </c>
      <c r="C33" s="203" t="s">
        <v>64</v>
      </c>
      <c r="D33" s="204">
        <v>120</v>
      </c>
      <c r="E33" s="205" t="s">
        <v>10</v>
      </c>
      <c r="F33" s="204">
        <v>4000</v>
      </c>
      <c r="G33" s="206">
        <f t="shared" si="2"/>
        <v>480000</v>
      </c>
      <c r="I33" s="204"/>
    </row>
    <row r="34" spans="1:9" s="207" customFormat="1" ht="80" x14ac:dyDescent="0.2">
      <c r="A34" s="203" t="s">
        <v>60</v>
      </c>
      <c r="B34" s="203" t="s">
        <v>65</v>
      </c>
      <c r="C34" s="203" t="s">
        <v>66</v>
      </c>
      <c r="D34" s="204">
        <v>15</v>
      </c>
      <c r="E34" s="205" t="s">
        <v>55</v>
      </c>
      <c r="F34" s="204">
        <v>500</v>
      </c>
      <c r="G34" s="206">
        <f t="shared" si="2"/>
        <v>7500</v>
      </c>
      <c r="I34" s="204"/>
    </row>
    <row r="35" spans="1:9" s="207" customFormat="1" ht="80" x14ac:dyDescent="0.2">
      <c r="A35" s="203" t="s">
        <v>60</v>
      </c>
      <c r="B35" s="203" t="s">
        <v>67</v>
      </c>
      <c r="C35" s="203" t="s">
        <v>68</v>
      </c>
      <c r="D35" s="204">
        <v>0</v>
      </c>
      <c r="E35" s="205" t="s">
        <v>10</v>
      </c>
      <c r="F35" s="204">
        <v>0</v>
      </c>
      <c r="G35" s="206">
        <f t="shared" si="2"/>
        <v>0</v>
      </c>
    </row>
    <row r="36" spans="1:9" s="207" customFormat="1" ht="80" x14ac:dyDescent="0.2">
      <c r="A36" s="203" t="s">
        <v>60</v>
      </c>
      <c r="B36" s="203" t="s">
        <v>67</v>
      </c>
      <c r="C36" s="203" t="s">
        <v>69</v>
      </c>
      <c r="D36" s="204">
        <v>0</v>
      </c>
      <c r="E36" s="205" t="s">
        <v>10</v>
      </c>
      <c r="F36" s="204">
        <v>4500</v>
      </c>
      <c r="G36" s="206">
        <f t="shared" si="2"/>
        <v>0</v>
      </c>
      <c r="I36" s="204"/>
    </row>
    <row r="37" spans="1:9" s="207" customFormat="1" ht="80" x14ac:dyDescent="0.2">
      <c r="A37" s="203" t="s">
        <v>60</v>
      </c>
      <c r="B37" s="203" t="s">
        <v>67</v>
      </c>
      <c r="C37" s="203" t="s">
        <v>70</v>
      </c>
      <c r="D37" s="204">
        <v>0</v>
      </c>
      <c r="E37" s="205" t="s">
        <v>10</v>
      </c>
      <c r="F37" s="204">
        <v>5000</v>
      </c>
      <c r="G37" s="206">
        <f t="shared" si="2"/>
        <v>0</v>
      </c>
      <c r="I37" s="204"/>
    </row>
    <row r="38" spans="1:9" s="207" customFormat="1" ht="16" x14ac:dyDescent="0.2">
      <c r="A38" s="201" t="s">
        <v>0</v>
      </c>
      <c r="B38" s="201" t="s">
        <v>1</v>
      </c>
      <c r="C38" s="201" t="s">
        <v>2</v>
      </c>
      <c r="D38" s="201" t="s">
        <v>3</v>
      </c>
      <c r="E38" s="201" t="s">
        <v>4</v>
      </c>
      <c r="F38" s="201" t="s">
        <v>5</v>
      </c>
      <c r="G38" s="202" t="s">
        <v>6</v>
      </c>
    </row>
    <row r="39" spans="1:9" s="207" customFormat="1" ht="48" x14ac:dyDescent="0.2">
      <c r="A39" s="203" t="s">
        <v>71</v>
      </c>
      <c r="B39" s="203" t="s">
        <v>72</v>
      </c>
      <c r="C39" s="203" t="s">
        <v>73</v>
      </c>
      <c r="D39" s="204">
        <v>50</v>
      </c>
      <c r="E39" s="205" t="s">
        <v>55</v>
      </c>
      <c r="F39" s="204">
        <v>250</v>
      </c>
      <c r="G39" s="206">
        <f t="shared" ref="G39:G48" si="3">D39*F39</f>
        <v>12500</v>
      </c>
      <c r="I39" s="204"/>
    </row>
    <row r="40" spans="1:9" s="207" customFormat="1" ht="96" x14ac:dyDescent="0.2">
      <c r="A40" s="203" t="s">
        <v>71</v>
      </c>
      <c r="B40" s="203" t="s">
        <v>74</v>
      </c>
      <c r="C40" s="203" t="s">
        <v>75</v>
      </c>
      <c r="D40" s="204">
        <v>755</v>
      </c>
      <c r="E40" s="205" t="s">
        <v>55</v>
      </c>
      <c r="F40" s="204">
        <v>250</v>
      </c>
      <c r="G40" s="206">
        <f t="shared" si="3"/>
        <v>188750</v>
      </c>
      <c r="I40" s="204"/>
    </row>
    <row r="41" spans="1:9" s="207" customFormat="1" ht="144" x14ac:dyDescent="0.2">
      <c r="A41" s="203" t="s">
        <v>71</v>
      </c>
      <c r="B41" s="203" t="s">
        <v>76</v>
      </c>
      <c r="C41" s="203" t="s">
        <v>77</v>
      </c>
      <c r="D41" s="204">
        <v>420</v>
      </c>
      <c r="E41" s="205" t="s">
        <v>78</v>
      </c>
      <c r="F41" s="204">
        <v>300</v>
      </c>
      <c r="G41" s="206">
        <f t="shared" si="3"/>
        <v>126000</v>
      </c>
      <c r="I41" s="204"/>
    </row>
    <row r="42" spans="1:9" s="207" customFormat="1" ht="112" x14ac:dyDescent="0.2">
      <c r="A42" s="203" t="s">
        <v>71</v>
      </c>
      <c r="B42" s="203" t="s">
        <v>79</v>
      </c>
      <c r="C42" s="203" t="s">
        <v>80</v>
      </c>
      <c r="D42" s="204">
        <v>420</v>
      </c>
      <c r="E42" s="205" t="s">
        <v>78</v>
      </c>
      <c r="F42" s="204">
        <v>300</v>
      </c>
      <c r="G42" s="206">
        <f t="shared" si="3"/>
        <v>126000</v>
      </c>
      <c r="I42" s="204"/>
    </row>
    <row r="43" spans="1:9" s="207" customFormat="1" ht="96" x14ac:dyDescent="0.2">
      <c r="A43" s="203" t="s">
        <v>71</v>
      </c>
      <c r="B43" s="203" t="s">
        <v>81</v>
      </c>
      <c r="C43" s="203" t="s">
        <v>82</v>
      </c>
      <c r="D43" s="204">
        <v>755</v>
      </c>
      <c r="E43" s="205" t="s">
        <v>55</v>
      </c>
      <c r="F43" s="204">
        <v>100</v>
      </c>
      <c r="G43" s="206">
        <f t="shared" si="3"/>
        <v>75500</v>
      </c>
      <c r="I43" s="204"/>
    </row>
    <row r="44" spans="1:9" s="207" customFormat="1" ht="80" x14ac:dyDescent="0.2">
      <c r="A44" s="203" t="s">
        <v>71</v>
      </c>
      <c r="B44" s="203" t="s">
        <v>83</v>
      </c>
      <c r="C44" s="203" t="s">
        <v>84</v>
      </c>
      <c r="D44" s="204">
        <v>840</v>
      </c>
      <c r="E44" s="205" t="s">
        <v>78</v>
      </c>
      <c r="F44" s="204">
        <v>110</v>
      </c>
      <c r="G44" s="206">
        <f t="shared" si="3"/>
        <v>92400</v>
      </c>
      <c r="I44" s="204"/>
    </row>
    <row r="45" spans="1:9" s="207" customFormat="1" ht="64" x14ac:dyDescent="0.2">
      <c r="A45" s="203" t="s">
        <v>71</v>
      </c>
      <c r="B45" s="203" t="s">
        <v>85</v>
      </c>
      <c r="C45" s="203" t="s">
        <v>86</v>
      </c>
      <c r="D45" s="204">
        <v>755</v>
      </c>
      <c r="E45" s="205" t="s">
        <v>78</v>
      </c>
      <c r="F45" s="204">
        <v>50</v>
      </c>
      <c r="G45" s="206">
        <f t="shared" si="3"/>
        <v>37750</v>
      </c>
      <c r="I45" s="204"/>
    </row>
    <row r="46" spans="1:9" s="207" customFormat="1" ht="80" x14ac:dyDescent="0.2">
      <c r="A46" s="203" t="s">
        <v>71</v>
      </c>
      <c r="B46" s="203" t="s">
        <v>87</v>
      </c>
      <c r="C46" s="203" t="s">
        <v>88</v>
      </c>
      <c r="D46" s="204">
        <v>200</v>
      </c>
      <c r="E46" s="205" t="s">
        <v>89</v>
      </c>
      <c r="F46" s="204">
        <v>40</v>
      </c>
      <c r="G46" s="206">
        <f t="shared" si="3"/>
        <v>8000</v>
      </c>
      <c r="I46" s="204"/>
    </row>
    <row r="47" spans="1:9" s="207" customFormat="1" ht="48" x14ac:dyDescent="0.2">
      <c r="A47" s="203" t="s">
        <v>71</v>
      </c>
      <c r="B47" s="203" t="s">
        <v>90</v>
      </c>
      <c r="C47" s="203" t="s">
        <v>91</v>
      </c>
      <c r="D47" s="204">
        <v>450</v>
      </c>
      <c r="E47" s="205" t="s">
        <v>55</v>
      </c>
      <c r="F47" s="204">
        <v>200</v>
      </c>
      <c r="G47" s="206">
        <f t="shared" si="3"/>
        <v>90000</v>
      </c>
      <c r="I47" s="204"/>
    </row>
    <row r="48" spans="1:9" s="207" customFormat="1" ht="64" x14ac:dyDescent="0.2">
      <c r="A48" s="203" t="s">
        <v>71</v>
      </c>
      <c r="B48" s="203" t="s">
        <v>92</v>
      </c>
      <c r="C48" s="203" t="s">
        <v>93</v>
      </c>
      <c r="D48" s="204">
        <v>450</v>
      </c>
      <c r="E48" s="205" t="s">
        <v>55</v>
      </c>
      <c r="F48" s="204">
        <v>190</v>
      </c>
      <c r="G48" s="206">
        <f t="shared" si="3"/>
        <v>85500</v>
      </c>
      <c r="I48" s="204"/>
    </row>
    <row r="49" spans="1:9" s="207" customFormat="1" ht="16" x14ac:dyDescent="0.2">
      <c r="A49" s="201" t="s">
        <v>0</v>
      </c>
      <c r="B49" s="201" t="s">
        <v>1</v>
      </c>
      <c r="C49" s="201" t="s">
        <v>2</v>
      </c>
      <c r="D49" s="201" t="s">
        <v>3</v>
      </c>
      <c r="E49" s="201" t="s">
        <v>4</v>
      </c>
      <c r="F49" s="201" t="s">
        <v>5</v>
      </c>
      <c r="G49" s="202" t="s">
        <v>6</v>
      </c>
    </row>
    <row r="50" spans="1:9" s="207" customFormat="1" ht="240" x14ac:dyDescent="0.2">
      <c r="A50" s="203" t="s">
        <v>94</v>
      </c>
      <c r="B50" s="203" t="s">
        <v>95</v>
      </c>
      <c r="C50" s="203" t="s">
        <v>96</v>
      </c>
      <c r="D50" s="204">
        <v>0</v>
      </c>
      <c r="E50" s="205" t="s">
        <v>78</v>
      </c>
      <c r="F50" s="204">
        <v>0</v>
      </c>
      <c r="G50" s="206">
        <f t="shared" ref="G50:G66" si="4">D50*F50</f>
        <v>0</v>
      </c>
      <c r="I50" s="204"/>
    </row>
    <row r="51" spans="1:9" s="207" customFormat="1" ht="240" x14ac:dyDescent="0.2">
      <c r="A51" s="203" t="s">
        <v>94</v>
      </c>
      <c r="B51" s="203" t="s">
        <v>97</v>
      </c>
      <c r="C51" s="203" t="s">
        <v>98</v>
      </c>
      <c r="D51" s="204">
        <v>2820</v>
      </c>
      <c r="E51" s="205" t="s">
        <v>55</v>
      </c>
      <c r="F51" s="204">
        <v>700</v>
      </c>
      <c r="G51" s="206">
        <f t="shared" si="4"/>
        <v>1974000</v>
      </c>
      <c r="I51" s="204"/>
    </row>
    <row r="52" spans="1:9" s="207" customFormat="1" ht="16" x14ac:dyDescent="0.2">
      <c r="A52" s="203" t="s">
        <v>94</v>
      </c>
      <c r="B52" s="203" t="s">
        <v>99</v>
      </c>
      <c r="C52" s="203" t="s">
        <v>100</v>
      </c>
      <c r="D52" s="204">
        <v>425</v>
      </c>
      <c r="E52" s="205" t="s">
        <v>101</v>
      </c>
      <c r="F52" s="204">
        <v>150</v>
      </c>
      <c r="G52" s="206">
        <f t="shared" si="4"/>
        <v>63750</v>
      </c>
      <c r="I52" s="204"/>
    </row>
    <row r="53" spans="1:9" s="207" customFormat="1" ht="32" x14ac:dyDescent="0.2">
      <c r="A53" s="203" t="s">
        <v>94</v>
      </c>
      <c r="B53" s="203" t="s">
        <v>102</v>
      </c>
      <c r="C53" s="203" t="s">
        <v>103</v>
      </c>
      <c r="D53" s="204">
        <v>0</v>
      </c>
      <c r="E53" s="205" t="s">
        <v>78</v>
      </c>
      <c r="F53" s="204">
        <v>50</v>
      </c>
      <c r="G53" s="206">
        <f t="shared" si="4"/>
        <v>0</v>
      </c>
      <c r="I53" s="204"/>
    </row>
    <row r="54" spans="1:9" s="207" customFormat="1" ht="144" x14ac:dyDescent="0.2">
      <c r="A54" s="203" t="s">
        <v>94</v>
      </c>
      <c r="B54" s="203" t="s">
        <v>104</v>
      </c>
      <c r="C54" s="203" t="s">
        <v>105</v>
      </c>
      <c r="D54" s="204">
        <v>2820</v>
      </c>
      <c r="E54" s="205" t="s">
        <v>78</v>
      </c>
      <c r="F54" s="204">
        <v>100</v>
      </c>
      <c r="G54" s="206">
        <f t="shared" si="4"/>
        <v>282000</v>
      </c>
      <c r="I54" s="204"/>
    </row>
    <row r="55" spans="1:9" s="207" customFormat="1" ht="48" x14ac:dyDescent="0.2">
      <c r="A55" s="203" t="s">
        <v>94</v>
      </c>
      <c r="B55" s="203" t="s">
        <v>106</v>
      </c>
      <c r="C55" s="203" t="s">
        <v>107</v>
      </c>
      <c r="D55" s="204">
        <v>570</v>
      </c>
      <c r="E55" s="205" t="s">
        <v>108</v>
      </c>
      <c r="F55" s="204">
        <v>250</v>
      </c>
      <c r="G55" s="206">
        <f t="shared" si="4"/>
        <v>142500</v>
      </c>
      <c r="I55" s="204"/>
    </row>
    <row r="56" spans="1:9" s="207" customFormat="1" ht="48" x14ac:dyDescent="0.2">
      <c r="A56" s="203" t="s">
        <v>94</v>
      </c>
      <c r="B56" s="203" t="s">
        <v>109</v>
      </c>
      <c r="C56" s="203" t="s">
        <v>110</v>
      </c>
      <c r="D56" s="204">
        <v>425</v>
      </c>
      <c r="E56" s="205" t="s">
        <v>59</v>
      </c>
      <c r="F56" s="204">
        <v>40</v>
      </c>
      <c r="G56" s="206">
        <f t="shared" si="4"/>
        <v>17000</v>
      </c>
      <c r="I56" s="204"/>
    </row>
    <row r="57" spans="1:9" s="207" customFormat="1" ht="112" x14ac:dyDescent="0.2">
      <c r="A57" s="203" t="s">
        <v>94</v>
      </c>
      <c r="B57" s="203" t="s">
        <v>111</v>
      </c>
      <c r="C57" s="203" t="s">
        <v>112</v>
      </c>
      <c r="D57" s="204">
        <v>2820</v>
      </c>
      <c r="E57" s="205" t="s">
        <v>78</v>
      </c>
      <c r="F57" s="204">
        <v>30</v>
      </c>
      <c r="G57" s="206">
        <f t="shared" si="4"/>
        <v>84600</v>
      </c>
      <c r="I57" s="204"/>
    </row>
    <row r="58" spans="1:9" s="207" customFormat="1" ht="96" x14ac:dyDescent="0.2">
      <c r="A58" s="203" t="s">
        <v>94</v>
      </c>
      <c r="B58" s="203" t="s">
        <v>113</v>
      </c>
      <c r="C58" s="203" t="s">
        <v>114</v>
      </c>
      <c r="D58" s="204">
        <v>2820</v>
      </c>
      <c r="E58" s="205" t="s">
        <v>78</v>
      </c>
      <c r="F58" s="204">
        <v>25</v>
      </c>
      <c r="G58" s="206">
        <f t="shared" si="4"/>
        <v>70500</v>
      </c>
      <c r="I58" s="204"/>
    </row>
    <row r="59" spans="1:9" s="207" customFormat="1" ht="96" x14ac:dyDescent="0.2">
      <c r="A59" s="203" t="s">
        <v>94</v>
      </c>
      <c r="B59" s="203" t="s">
        <v>115</v>
      </c>
      <c r="C59" s="203" t="s">
        <v>116</v>
      </c>
      <c r="D59" s="204">
        <v>490</v>
      </c>
      <c r="E59" s="205" t="s">
        <v>78</v>
      </c>
      <c r="F59" s="204">
        <v>20</v>
      </c>
      <c r="G59" s="206">
        <f t="shared" si="4"/>
        <v>9800</v>
      </c>
      <c r="I59" s="204"/>
    </row>
    <row r="60" spans="1:9" s="207" customFormat="1" ht="112" x14ac:dyDescent="0.2">
      <c r="A60" s="203" t="s">
        <v>94</v>
      </c>
      <c r="B60" s="203" t="s">
        <v>117</v>
      </c>
      <c r="C60" s="203" t="s">
        <v>118</v>
      </c>
      <c r="D60" s="204">
        <v>20</v>
      </c>
      <c r="E60" s="205" t="s">
        <v>78</v>
      </c>
      <c r="F60" s="204">
        <v>1200</v>
      </c>
      <c r="G60" s="206">
        <f t="shared" si="4"/>
        <v>24000</v>
      </c>
      <c r="I60" s="204"/>
    </row>
    <row r="61" spans="1:9" s="207" customFormat="1" ht="112" x14ac:dyDescent="0.2">
      <c r="A61" s="203" t="s">
        <v>94</v>
      </c>
      <c r="B61" s="203" t="s">
        <v>119</v>
      </c>
      <c r="C61" s="203" t="s">
        <v>120</v>
      </c>
      <c r="D61" s="204">
        <v>0</v>
      </c>
      <c r="E61" s="205" t="s">
        <v>89</v>
      </c>
      <c r="F61" s="204">
        <v>0</v>
      </c>
      <c r="G61" s="206">
        <f t="shared" si="4"/>
        <v>0</v>
      </c>
    </row>
    <row r="62" spans="1:9" s="207" customFormat="1" ht="112" x14ac:dyDescent="0.2">
      <c r="A62" s="203" t="s">
        <v>94</v>
      </c>
      <c r="B62" s="203" t="s">
        <v>119</v>
      </c>
      <c r="C62" s="203" t="s">
        <v>121</v>
      </c>
      <c r="D62" s="204">
        <v>0</v>
      </c>
      <c r="E62" s="205" t="s">
        <v>89</v>
      </c>
      <c r="F62" s="204">
        <v>800</v>
      </c>
      <c r="G62" s="206">
        <f t="shared" si="4"/>
        <v>0</v>
      </c>
      <c r="I62" s="204"/>
    </row>
    <row r="63" spans="1:9" s="207" customFormat="1" ht="112" x14ac:dyDescent="0.2">
      <c r="A63" s="203" t="s">
        <v>94</v>
      </c>
      <c r="B63" s="203" t="s">
        <v>119</v>
      </c>
      <c r="C63" s="203" t="s">
        <v>122</v>
      </c>
      <c r="D63" s="204">
        <v>305</v>
      </c>
      <c r="E63" s="205" t="s">
        <v>89</v>
      </c>
      <c r="F63" s="204">
        <v>900</v>
      </c>
      <c r="G63" s="206">
        <f t="shared" si="4"/>
        <v>274500</v>
      </c>
      <c r="I63" s="204"/>
    </row>
    <row r="64" spans="1:9" s="207" customFormat="1" ht="32" x14ac:dyDescent="0.2">
      <c r="A64" s="203" t="s">
        <v>94</v>
      </c>
      <c r="B64" s="203" t="s">
        <v>123</v>
      </c>
      <c r="C64" s="203" t="s">
        <v>124</v>
      </c>
      <c r="D64" s="204">
        <v>10</v>
      </c>
      <c r="E64" s="205" t="s">
        <v>101</v>
      </c>
      <c r="F64" s="204">
        <v>2500</v>
      </c>
      <c r="G64" s="206">
        <f t="shared" si="4"/>
        <v>25000</v>
      </c>
      <c r="I64" s="204"/>
    </row>
    <row r="65" spans="1:9" s="207" customFormat="1" ht="128" x14ac:dyDescent="0.2">
      <c r="A65" s="203" t="s">
        <v>94</v>
      </c>
      <c r="B65" s="203" t="s">
        <v>125</v>
      </c>
      <c r="C65" s="203" t="s">
        <v>126</v>
      </c>
      <c r="D65" s="204">
        <v>50</v>
      </c>
      <c r="E65" s="205" t="s">
        <v>78</v>
      </c>
      <c r="F65" s="204">
        <v>100</v>
      </c>
      <c r="G65" s="206">
        <f t="shared" si="4"/>
        <v>5000</v>
      </c>
      <c r="I65" s="204"/>
    </row>
    <row r="66" spans="1:9" s="207" customFormat="1" ht="176" x14ac:dyDescent="0.2">
      <c r="A66" s="203" t="s">
        <v>94</v>
      </c>
      <c r="B66" s="203" t="s">
        <v>127</v>
      </c>
      <c r="C66" s="203" t="s">
        <v>128</v>
      </c>
      <c r="D66" s="204">
        <v>50</v>
      </c>
      <c r="E66" s="205" t="s">
        <v>78</v>
      </c>
      <c r="F66" s="204">
        <v>300</v>
      </c>
      <c r="G66" s="206">
        <f t="shared" si="4"/>
        <v>15000</v>
      </c>
      <c r="I66" s="204"/>
    </row>
    <row r="67" spans="1:9" s="207" customFormat="1" ht="16" x14ac:dyDescent="0.2">
      <c r="A67" s="201" t="s">
        <v>0</v>
      </c>
      <c r="B67" s="201" t="s">
        <v>1</v>
      </c>
      <c r="C67" s="201" t="s">
        <v>2</v>
      </c>
      <c r="D67" s="201" t="s">
        <v>3</v>
      </c>
      <c r="E67" s="201" t="s">
        <v>4</v>
      </c>
      <c r="F67" s="201" t="s">
        <v>5</v>
      </c>
      <c r="G67" s="202" t="s">
        <v>6</v>
      </c>
    </row>
    <row r="68" spans="1:9" s="207" customFormat="1" ht="128" x14ac:dyDescent="0.2">
      <c r="A68" s="203" t="s">
        <v>129</v>
      </c>
      <c r="B68" s="203" t="s">
        <v>130</v>
      </c>
      <c r="C68" s="203" t="s">
        <v>131</v>
      </c>
      <c r="D68" s="204">
        <v>0</v>
      </c>
      <c r="E68" s="205" t="s">
        <v>78</v>
      </c>
      <c r="F68" s="204">
        <v>0</v>
      </c>
      <c r="G68" s="206">
        <f t="shared" ref="G68:G80" si="5">D68*F68</f>
        <v>0</v>
      </c>
    </row>
    <row r="69" spans="1:9" s="207" customFormat="1" ht="128" x14ac:dyDescent="0.2">
      <c r="A69" s="203" t="s">
        <v>129</v>
      </c>
      <c r="B69" s="203" t="s">
        <v>130</v>
      </c>
      <c r="C69" s="203" t="s">
        <v>132</v>
      </c>
      <c r="D69" s="204">
        <v>130</v>
      </c>
      <c r="E69" s="205" t="s">
        <v>55</v>
      </c>
      <c r="F69" s="204">
        <v>5000</v>
      </c>
      <c r="G69" s="206">
        <f t="shared" si="5"/>
        <v>650000</v>
      </c>
      <c r="I69" s="204"/>
    </row>
    <row r="70" spans="1:9" s="207" customFormat="1" ht="128" x14ac:dyDescent="0.2">
      <c r="A70" s="203" t="s">
        <v>129</v>
      </c>
      <c r="B70" s="203" t="s">
        <v>130</v>
      </c>
      <c r="C70" s="203" t="s">
        <v>133</v>
      </c>
      <c r="D70" s="204">
        <v>25</v>
      </c>
      <c r="E70" s="205" t="s">
        <v>55</v>
      </c>
      <c r="F70" s="204">
        <v>6000</v>
      </c>
      <c r="G70" s="206">
        <f t="shared" si="5"/>
        <v>150000</v>
      </c>
      <c r="I70" s="204"/>
    </row>
    <row r="71" spans="1:9" s="207" customFormat="1" ht="80" x14ac:dyDescent="0.2">
      <c r="A71" s="203" t="s">
        <v>129</v>
      </c>
      <c r="B71" s="203" t="s">
        <v>134</v>
      </c>
      <c r="C71" s="203" t="s">
        <v>135</v>
      </c>
      <c r="D71" s="204">
        <v>155</v>
      </c>
      <c r="E71" s="205" t="s">
        <v>78</v>
      </c>
      <c r="F71" s="204">
        <v>900</v>
      </c>
      <c r="G71" s="206">
        <f t="shared" si="5"/>
        <v>139500</v>
      </c>
      <c r="I71" s="204"/>
    </row>
    <row r="72" spans="1:9" s="207" customFormat="1" ht="304" x14ac:dyDescent="0.2">
      <c r="A72" s="203" t="s">
        <v>129</v>
      </c>
      <c r="B72" s="203" t="s">
        <v>136</v>
      </c>
      <c r="C72" s="203" t="s">
        <v>137</v>
      </c>
      <c r="D72" s="204">
        <v>0</v>
      </c>
      <c r="E72" s="205" t="s">
        <v>78</v>
      </c>
      <c r="F72" s="204">
        <v>0</v>
      </c>
      <c r="G72" s="206">
        <f t="shared" si="5"/>
        <v>0</v>
      </c>
    </row>
    <row r="73" spans="1:9" s="207" customFormat="1" ht="304" x14ac:dyDescent="0.2">
      <c r="A73" s="203" t="s">
        <v>129</v>
      </c>
      <c r="B73" s="203" t="s">
        <v>138</v>
      </c>
      <c r="C73" s="203" t="s">
        <v>137</v>
      </c>
      <c r="D73" s="204">
        <v>15</v>
      </c>
      <c r="E73" s="205" t="s">
        <v>55</v>
      </c>
      <c r="F73" s="204">
        <v>10000</v>
      </c>
      <c r="G73" s="206">
        <f t="shared" si="5"/>
        <v>150000</v>
      </c>
      <c r="I73" s="204"/>
    </row>
    <row r="74" spans="1:9" s="207" customFormat="1" ht="304" x14ac:dyDescent="0.2">
      <c r="A74" s="203" t="s">
        <v>129</v>
      </c>
      <c r="B74" s="203" t="s">
        <v>139</v>
      </c>
      <c r="C74" s="203" t="s">
        <v>137</v>
      </c>
      <c r="D74" s="204">
        <v>5</v>
      </c>
      <c r="E74" s="205" t="s">
        <v>55</v>
      </c>
      <c r="F74" s="204">
        <v>10000</v>
      </c>
      <c r="G74" s="206">
        <f t="shared" si="5"/>
        <v>50000</v>
      </c>
      <c r="I74" s="204"/>
    </row>
    <row r="75" spans="1:9" s="207" customFormat="1" ht="256" x14ac:dyDescent="0.2">
      <c r="A75" s="203" t="s">
        <v>129</v>
      </c>
      <c r="B75" s="203" t="s">
        <v>140</v>
      </c>
      <c r="C75" s="203" t="s">
        <v>141</v>
      </c>
      <c r="D75" s="204">
        <v>10</v>
      </c>
      <c r="E75" s="205" t="s">
        <v>78</v>
      </c>
      <c r="F75" s="204">
        <v>10000</v>
      </c>
      <c r="G75" s="206">
        <f t="shared" si="5"/>
        <v>100000</v>
      </c>
      <c r="I75" s="204"/>
    </row>
    <row r="76" spans="1:9" s="207" customFormat="1" ht="32" x14ac:dyDescent="0.2">
      <c r="A76" s="203" t="s">
        <v>129</v>
      </c>
      <c r="B76" s="203" t="s">
        <v>11</v>
      </c>
      <c r="C76" s="203" t="s">
        <v>11</v>
      </c>
      <c r="D76" s="204">
        <v>0</v>
      </c>
      <c r="E76" s="205" t="s">
        <v>55</v>
      </c>
      <c r="F76" s="204">
        <v>0</v>
      </c>
      <c r="G76" s="206">
        <f t="shared" si="5"/>
        <v>0</v>
      </c>
    </row>
    <row r="77" spans="1:9" s="207" customFormat="1" ht="64" x14ac:dyDescent="0.2">
      <c r="A77" s="203" t="s">
        <v>129</v>
      </c>
      <c r="B77" s="203" t="s">
        <v>142</v>
      </c>
      <c r="C77" s="203" t="s">
        <v>143</v>
      </c>
      <c r="D77" s="204">
        <v>2</v>
      </c>
      <c r="E77" s="205" t="s">
        <v>55</v>
      </c>
      <c r="F77" s="204">
        <v>3000</v>
      </c>
      <c r="G77" s="206">
        <f t="shared" si="5"/>
        <v>6000</v>
      </c>
      <c r="I77" s="204"/>
    </row>
    <row r="78" spans="1:9" s="207" customFormat="1" ht="32" x14ac:dyDescent="0.2">
      <c r="A78" s="203" t="s">
        <v>129</v>
      </c>
      <c r="B78" s="203" t="s">
        <v>144</v>
      </c>
      <c r="C78" s="203" t="s">
        <v>145</v>
      </c>
      <c r="D78" s="204">
        <v>2</v>
      </c>
      <c r="E78" s="205" t="s">
        <v>55</v>
      </c>
      <c r="F78" s="204">
        <v>4000</v>
      </c>
      <c r="G78" s="206">
        <f t="shared" si="5"/>
        <v>8000</v>
      </c>
      <c r="I78" s="204"/>
    </row>
    <row r="79" spans="1:9" s="207" customFormat="1" ht="32" x14ac:dyDescent="0.2">
      <c r="A79" s="203" t="s">
        <v>129</v>
      </c>
      <c r="B79" s="203" t="s">
        <v>146</v>
      </c>
      <c r="C79" s="203" t="s">
        <v>147</v>
      </c>
      <c r="D79" s="204">
        <v>5</v>
      </c>
      <c r="E79" s="205" t="s">
        <v>148</v>
      </c>
      <c r="F79" s="204">
        <v>2000</v>
      </c>
      <c r="G79" s="206">
        <f t="shared" si="5"/>
        <v>10000</v>
      </c>
      <c r="I79" s="204"/>
    </row>
    <row r="80" spans="1:9" s="207" customFormat="1" ht="80" x14ac:dyDescent="0.2">
      <c r="A80" s="203" t="s">
        <v>129</v>
      </c>
      <c r="B80" s="203" t="s">
        <v>149</v>
      </c>
      <c r="C80" s="203" t="s">
        <v>150</v>
      </c>
      <c r="D80" s="204">
        <v>5</v>
      </c>
      <c r="E80" s="205" t="s">
        <v>148</v>
      </c>
      <c r="F80" s="204">
        <v>5000</v>
      </c>
      <c r="G80" s="206">
        <f t="shared" si="5"/>
        <v>25000</v>
      </c>
      <c r="I80" s="204"/>
    </row>
    <row r="81" spans="1:9" s="207" customFormat="1" ht="16" x14ac:dyDescent="0.2">
      <c r="A81" s="201" t="s">
        <v>0</v>
      </c>
      <c r="B81" s="201" t="s">
        <v>1</v>
      </c>
      <c r="C81" s="201" t="s">
        <v>2</v>
      </c>
      <c r="D81" s="201" t="s">
        <v>3</v>
      </c>
      <c r="E81" s="201" t="s">
        <v>4</v>
      </c>
      <c r="F81" s="201" t="s">
        <v>5</v>
      </c>
      <c r="G81" s="202" t="s">
        <v>6</v>
      </c>
    </row>
    <row r="82" spans="1:9" s="207" customFormat="1" ht="48" x14ac:dyDescent="0.2">
      <c r="A82" s="203" t="s">
        <v>151</v>
      </c>
      <c r="B82" s="203" t="s">
        <v>152</v>
      </c>
      <c r="C82" s="203" t="s">
        <v>153</v>
      </c>
      <c r="D82" s="204">
        <v>0</v>
      </c>
      <c r="E82" s="205" t="s">
        <v>89</v>
      </c>
      <c r="F82" s="204">
        <v>0</v>
      </c>
      <c r="G82" s="206">
        <f t="shared" ref="G82:G145" si="6">D82*F82</f>
        <v>0</v>
      </c>
    </row>
    <row r="83" spans="1:9" s="207" customFormat="1" ht="48" x14ac:dyDescent="0.2">
      <c r="A83" s="203" t="s">
        <v>151</v>
      </c>
      <c r="B83" s="203" t="s">
        <v>154</v>
      </c>
      <c r="C83" s="203" t="s">
        <v>155</v>
      </c>
      <c r="D83" s="204">
        <v>10</v>
      </c>
      <c r="E83" s="205" t="s">
        <v>89</v>
      </c>
      <c r="F83" s="204">
        <v>400</v>
      </c>
      <c r="G83" s="206">
        <f t="shared" si="6"/>
        <v>4000</v>
      </c>
      <c r="I83" s="204"/>
    </row>
    <row r="84" spans="1:9" s="207" customFormat="1" ht="48" x14ac:dyDescent="0.2">
      <c r="A84" s="203" t="s">
        <v>151</v>
      </c>
      <c r="B84" s="203" t="s">
        <v>156</v>
      </c>
      <c r="C84" s="203" t="s">
        <v>157</v>
      </c>
      <c r="D84" s="204">
        <v>10</v>
      </c>
      <c r="E84" s="205" t="s">
        <v>89</v>
      </c>
      <c r="F84" s="204">
        <v>700</v>
      </c>
      <c r="G84" s="206">
        <f t="shared" si="6"/>
        <v>7000</v>
      </c>
      <c r="I84" s="204"/>
    </row>
    <row r="85" spans="1:9" s="207" customFormat="1" ht="48" x14ac:dyDescent="0.2">
      <c r="A85" s="203" t="s">
        <v>151</v>
      </c>
      <c r="B85" s="203" t="s">
        <v>158</v>
      </c>
      <c r="C85" s="203" t="s">
        <v>159</v>
      </c>
      <c r="D85" s="204">
        <v>10</v>
      </c>
      <c r="E85" s="205" t="s">
        <v>89</v>
      </c>
      <c r="F85" s="204">
        <v>1200</v>
      </c>
      <c r="G85" s="206">
        <f t="shared" si="6"/>
        <v>12000</v>
      </c>
      <c r="I85" s="204"/>
    </row>
    <row r="86" spans="1:9" s="207" customFormat="1" ht="32" x14ac:dyDescent="0.2">
      <c r="A86" s="203" t="s">
        <v>151</v>
      </c>
      <c r="B86" s="203" t="s">
        <v>160</v>
      </c>
      <c r="C86" s="203" t="s">
        <v>161</v>
      </c>
      <c r="D86" s="204">
        <v>15</v>
      </c>
      <c r="E86" s="205" t="s">
        <v>89</v>
      </c>
      <c r="F86" s="204">
        <v>800</v>
      </c>
      <c r="G86" s="206">
        <f t="shared" si="6"/>
        <v>12000</v>
      </c>
      <c r="I86" s="204"/>
    </row>
    <row r="87" spans="1:9" s="207" customFormat="1" ht="96" x14ac:dyDescent="0.2">
      <c r="A87" s="203" t="s">
        <v>151</v>
      </c>
      <c r="B87" s="203" t="s">
        <v>162</v>
      </c>
      <c r="C87" s="203" t="s">
        <v>163</v>
      </c>
      <c r="D87" s="204">
        <v>0</v>
      </c>
      <c r="E87" s="205" t="s">
        <v>89</v>
      </c>
      <c r="F87" s="204">
        <v>0</v>
      </c>
      <c r="G87" s="206">
        <f t="shared" si="6"/>
        <v>0</v>
      </c>
    </row>
    <row r="88" spans="1:9" s="207" customFormat="1" ht="96" x14ac:dyDescent="0.2">
      <c r="A88" s="203" t="s">
        <v>151</v>
      </c>
      <c r="B88" s="203" t="s">
        <v>162</v>
      </c>
      <c r="C88" s="203" t="s">
        <v>164</v>
      </c>
      <c r="D88" s="204">
        <v>50</v>
      </c>
      <c r="E88" s="205" t="s">
        <v>89</v>
      </c>
      <c r="F88" s="204">
        <v>1000</v>
      </c>
      <c r="G88" s="206">
        <f t="shared" si="6"/>
        <v>50000</v>
      </c>
      <c r="I88" s="204"/>
    </row>
    <row r="89" spans="1:9" s="207" customFormat="1" ht="96" x14ac:dyDescent="0.2">
      <c r="A89" s="203" t="s">
        <v>151</v>
      </c>
      <c r="B89" s="203" t="s">
        <v>162</v>
      </c>
      <c r="C89" s="203" t="s">
        <v>165</v>
      </c>
      <c r="D89" s="204">
        <v>100</v>
      </c>
      <c r="E89" s="205" t="s">
        <v>89</v>
      </c>
      <c r="F89" s="204">
        <v>600</v>
      </c>
      <c r="G89" s="206">
        <f t="shared" si="6"/>
        <v>60000</v>
      </c>
      <c r="I89" s="204"/>
    </row>
    <row r="90" spans="1:9" s="207" customFormat="1" ht="96" x14ac:dyDescent="0.2">
      <c r="A90" s="203" t="s">
        <v>151</v>
      </c>
      <c r="B90" s="203" t="s">
        <v>162</v>
      </c>
      <c r="C90" s="203" t="s">
        <v>166</v>
      </c>
      <c r="D90" s="204">
        <v>100</v>
      </c>
      <c r="E90" s="205" t="s">
        <v>89</v>
      </c>
      <c r="F90" s="204">
        <v>300</v>
      </c>
      <c r="G90" s="206">
        <f t="shared" si="6"/>
        <v>30000</v>
      </c>
      <c r="I90" s="204"/>
    </row>
    <row r="91" spans="1:9" s="207" customFormat="1" ht="96" x14ac:dyDescent="0.2">
      <c r="A91" s="203" t="s">
        <v>151</v>
      </c>
      <c r="B91" s="203" t="s">
        <v>167</v>
      </c>
      <c r="C91" s="203" t="s">
        <v>168</v>
      </c>
      <c r="D91" s="204">
        <v>0</v>
      </c>
      <c r="E91" s="205" t="s">
        <v>89</v>
      </c>
      <c r="F91" s="204">
        <v>0</v>
      </c>
      <c r="G91" s="206">
        <f t="shared" si="6"/>
        <v>0</v>
      </c>
    </row>
    <row r="92" spans="1:9" s="207" customFormat="1" ht="96" x14ac:dyDescent="0.2">
      <c r="A92" s="203" t="s">
        <v>151</v>
      </c>
      <c r="B92" s="203" t="s">
        <v>167</v>
      </c>
      <c r="C92" s="203" t="s">
        <v>169</v>
      </c>
      <c r="D92" s="204">
        <v>5</v>
      </c>
      <c r="E92" s="205" t="s">
        <v>89</v>
      </c>
      <c r="F92" s="204">
        <v>200</v>
      </c>
      <c r="G92" s="206">
        <f t="shared" si="6"/>
        <v>1000</v>
      </c>
      <c r="I92" s="204"/>
    </row>
    <row r="93" spans="1:9" s="207" customFormat="1" ht="96" x14ac:dyDescent="0.2">
      <c r="A93" s="203" t="s">
        <v>151</v>
      </c>
      <c r="B93" s="203" t="s">
        <v>167</v>
      </c>
      <c r="C93" s="203" t="s">
        <v>170</v>
      </c>
      <c r="D93" s="204">
        <v>5</v>
      </c>
      <c r="E93" s="205" t="s">
        <v>89</v>
      </c>
      <c r="F93" s="204">
        <v>300</v>
      </c>
      <c r="G93" s="206">
        <f t="shared" si="6"/>
        <v>1500</v>
      </c>
      <c r="I93" s="204"/>
    </row>
    <row r="94" spans="1:9" s="207" customFormat="1" ht="96" x14ac:dyDescent="0.2">
      <c r="A94" s="203" t="s">
        <v>151</v>
      </c>
      <c r="B94" s="203" t="s">
        <v>167</v>
      </c>
      <c r="C94" s="203" t="s">
        <v>171</v>
      </c>
      <c r="D94" s="204">
        <v>5</v>
      </c>
      <c r="E94" s="205" t="s">
        <v>89</v>
      </c>
      <c r="F94" s="204">
        <v>350</v>
      </c>
      <c r="G94" s="206">
        <f t="shared" si="6"/>
        <v>1750</v>
      </c>
      <c r="I94" s="204"/>
    </row>
    <row r="95" spans="1:9" s="207" customFormat="1" ht="128" x14ac:dyDescent="0.2">
      <c r="A95" s="203" t="s">
        <v>151</v>
      </c>
      <c r="B95" s="203" t="s">
        <v>172</v>
      </c>
      <c r="C95" s="203" t="s">
        <v>173</v>
      </c>
      <c r="D95" s="204">
        <v>0</v>
      </c>
      <c r="E95" s="205" t="s">
        <v>89</v>
      </c>
      <c r="F95" s="204">
        <v>0</v>
      </c>
      <c r="G95" s="206">
        <f t="shared" si="6"/>
        <v>0</v>
      </c>
    </row>
    <row r="96" spans="1:9" s="207" customFormat="1" ht="128" x14ac:dyDescent="0.2">
      <c r="A96" s="203" t="s">
        <v>151</v>
      </c>
      <c r="B96" s="203" t="s">
        <v>172</v>
      </c>
      <c r="C96" s="203" t="s">
        <v>174</v>
      </c>
      <c r="D96" s="204">
        <v>10</v>
      </c>
      <c r="E96" s="205" t="s">
        <v>89</v>
      </c>
      <c r="F96" s="204">
        <v>700</v>
      </c>
      <c r="G96" s="206">
        <f t="shared" si="6"/>
        <v>7000</v>
      </c>
      <c r="I96" s="204"/>
    </row>
    <row r="97" spans="1:9" s="207" customFormat="1" ht="128" x14ac:dyDescent="0.2">
      <c r="A97" s="203" t="s">
        <v>151</v>
      </c>
      <c r="B97" s="203" t="s">
        <v>172</v>
      </c>
      <c r="C97" s="203" t="s">
        <v>175</v>
      </c>
      <c r="D97" s="204">
        <v>10</v>
      </c>
      <c r="E97" s="205" t="s">
        <v>89</v>
      </c>
      <c r="F97" s="204">
        <v>700</v>
      </c>
      <c r="G97" s="206">
        <f t="shared" si="6"/>
        <v>7000</v>
      </c>
      <c r="I97" s="204"/>
    </row>
    <row r="98" spans="1:9" s="207" customFormat="1" ht="48" x14ac:dyDescent="0.2">
      <c r="A98" s="203" t="s">
        <v>151</v>
      </c>
      <c r="B98" s="203" t="s">
        <v>176</v>
      </c>
      <c r="C98" s="203" t="s">
        <v>177</v>
      </c>
      <c r="D98" s="204">
        <v>140</v>
      </c>
      <c r="E98" s="205" t="s">
        <v>78</v>
      </c>
      <c r="F98" s="204">
        <v>50</v>
      </c>
      <c r="G98" s="206">
        <f t="shared" si="6"/>
        <v>7000</v>
      </c>
      <c r="I98" s="204"/>
    </row>
    <row r="99" spans="1:9" s="207" customFormat="1" ht="224" x14ac:dyDescent="0.2">
      <c r="A99" s="203" t="s">
        <v>151</v>
      </c>
      <c r="B99" s="203" t="s">
        <v>178</v>
      </c>
      <c r="C99" s="203" t="s">
        <v>179</v>
      </c>
      <c r="D99" s="204">
        <v>8870</v>
      </c>
      <c r="E99" s="205" t="s">
        <v>78</v>
      </c>
      <c r="F99" s="204">
        <v>50</v>
      </c>
      <c r="G99" s="206">
        <f t="shared" si="6"/>
        <v>443500</v>
      </c>
      <c r="I99" s="204"/>
    </row>
    <row r="100" spans="1:9" s="207" customFormat="1" ht="112" x14ac:dyDescent="0.2">
      <c r="A100" s="203" t="s">
        <v>151</v>
      </c>
      <c r="B100" s="203" t="s">
        <v>180</v>
      </c>
      <c r="C100" s="203" t="s">
        <v>181</v>
      </c>
      <c r="D100" s="204">
        <v>30</v>
      </c>
      <c r="E100" s="205" t="s">
        <v>78</v>
      </c>
      <c r="F100" s="204">
        <v>50</v>
      </c>
      <c r="G100" s="206">
        <f t="shared" si="6"/>
        <v>1500</v>
      </c>
      <c r="I100" s="204"/>
    </row>
    <row r="101" spans="1:9" s="207" customFormat="1" ht="48" x14ac:dyDescent="0.2">
      <c r="A101" s="203" t="s">
        <v>151</v>
      </c>
      <c r="B101" s="203" t="s">
        <v>182</v>
      </c>
      <c r="C101" s="203" t="s">
        <v>183</v>
      </c>
      <c r="D101" s="204">
        <v>10</v>
      </c>
      <c r="E101" s="205" t="s">
        <v>78</v>
      </c>
      <c r="F101" s="204">
        <v>300</v>
      </c>
      <c r="G101" s="206">
        <f t="shared" si="6"/>
        <v>3000</v>
      </c>
      <c r="I101" s="204"/>
    </row>
    <row r="102" spans="1:9" s="207" customFormat="1" ht="48" x14ac:dyDescent="0.2">
      <c r="A102" s="203" t="s">
        <v>151</v>
      </c>
      <c r="B102" s="203" t="s">
        <v>184</v>
      </c>
      <c r="C102" s="203" t="s">
        <v>185</v>
      </c>
      <c r="D102" s="204">
        <v>0</v>
      </c>
      <c r="E102" s="205" t="s">
        <v>101</v>
      </c>
      <c r="F102" s="204">
        <v>0</v>
      </c>
      <c r="G102" s="206">
        <f t="shared" si="6"/>
        <v>0</v>
      </c>
    </row>
    <row r="103" spans="1:9" s="207" customFormat="1" ht="48" x14ac:dyDescent="0.2">
      <c r="A103" s="203" t="s">
        <v>151</v>
      </c>
      <c r="B103" s="203" t="s">
        <v>184</v>
      </c>
      <c r="C103" s="203" t="s">
        <v>186</v>
      </c>
      <c r="D103" s="204">
        <v>0.5</v>
      </c>
      <c r="E103" s="205" t="s">
        <v>10</v>
      </c>
      <c r="F103" s="204">
        <v>5000</v>
      </c>
      <c r="G103" s="206">
        <f t="shared" si="6"/>
        <v>2500</v>
      </c>
      <c r="I103" s="204"/>
    </row>
    <row r="104" spans="1:9" s="207" customFormat="1" ht="64" x14ac:dyDescent="0.2">
      <c r="A104" s="203" t="s">
        <v>151</v>
      </c>
      <c r="B104" s="203" t="s">
        <v>187</v>
      </c>
      <c r="C104" s="203" t="s">
        <v>188</v>
      </c>
      <c r="D104" s="204">
        <v>1.5</v>
      </c>
      <c r="E104" s="205" t="s">
        <v>10</v>
      </c>
      <c r="F104" s="204">
        <v>32500</v>
      </c>
      <c r="G104" s="206">
        <f t="shared" si="6"/>
        <v>48750</v>
      </c>
      <c r="I104" s="204"/>
    </row>
    <row r="105" spans="1:9" s="207" customFormat="1" ht="32" x14ac:dyDescent="0.2">
      <c r="A105" s="203" t="s">
        <v>151</v>
      </c>
      <c r="B105" s="203" t="s">
        <v>189</v>
      </c>
      <c r="C105" s="203" t="s">
        <v>190</v>
      </c>
      <c r="D105" s="204">
        <v>0</v>
      </c>
      <c r="E105" s="205" t="s">
        <v>89</v>
      </c>
      <c r="F105" s="204">
        <v>0</v>
      </c>
      <c r="G105" s="206">
        <f t="shared" si="6"/>
        <v>0</v>
      </c>
    </row>
    <row r="106" spans="1:9" s="207" customFormat="1" ht="32" x14ac:dyDescent="0.2">
      <c r="A106" s="203" t="s">
        <v>151</v>
      </c>
      <c r="B106" s="203" t="s">
        <v>189</v>
      </c>
      <c r="C106" s="203" t="s">
        <v>191</v>
      </c>
      <c r="D106" s="204">
        <v>715</v>
      </c>
      <c r="E106" s="205" t="s">
        <v>89</v>
      </c>
      <c r="F106" s="204">
        <v>30</v>
      </c>
      <c r="G106" s="206">
        <f t="shared" si="6"/>
        <v>21450</v>
      </c>
      <c r="I106" s="204"/>
    </row>
    <row r="107" spans="1:9" s="207" customFormat="1" ht="32" x14ac:dyDescent="0.2">
      <c r="A107" s="203" t="s">
        <v>151</v>
      </c>
      <c r="B107" s="203" t="s">
        <v>189</v>
      </c>
      <c r="C107" s="203" t="s">
        <v>192</v>
      </c>
      <c r="D107" s="204">
        <v>650</v>
      </c>
      <c r="E107" s="205" t="s">
        <v>89</v>
      </c>
      <c r="F107" s="204">
        <v>40</v>
      </c>
      <c r="G107" s="206">
        <f t="shared" si="6"/>
        <v>26000</v>
      </c>
      <c r="I107" s="204"/>
    </row>
    <row r="108" spans="1:9" s="207" customFormat="1" ht="48" x14ac:dyDescent="0.2">
      <c r="A108" s="203" t="s">
        <v>151</v>
      </c>
      <c r="B108" s="203" t="s">
        <v>193</v>
      </c>
      <c r="C108" s="203" t="s">
        <v>194</v>
      </c>
      <c r="D108" s="204">
        <v>0</v>
      </c>
      <c r="E108" s="205" t="s">
        <v>89</v>
      </c>
      <c r="F108" s="204">
        <v>0</v>
      </c>
      <c r="G108" s="206">
        <f t="shared" si="6"/>
        <v>0</v>
      </c>
    </row>
    <row r="109" spans="1:9" s="207" customFormat="1" ht="48" x14ac:dyDescent="0.2">
      <c r="A109" s="203" t="s">
        <v>151</v>
      </c>
      <c r="B109" s="203" t="s">
        <v>193</v>
      </c>
      <c r="C109" s="203" t="s">
        <v>195</v>
      </c>
      <c r="D109" s="204">
        <v>80</v>
      </c>
      <c r="E109" s="205" t="s">
        <v>89</v>
      </c>
      <c r="F109" s="204">
        <v>400</v>
      </c>
      <c r="G109" s="206">
        <f t="shared" si="6"/>
        <v>32000</v>
      </c>
      <c r="I109" s="204"/>
    </row>
    <row r="110" spans="1:9" s="207" customFormat="1" ht="48" x14ac:dyDescent="0.2">
      <c r="A110" s="203" t="s">
        <v>151</v>
      </c>
      <c r="B110" s="203" t="s">
        <v>193</v>
      </c>
      <c r="C110" s="203" t="s">
        <v>196</v>
      </c>
      <c r="D110" s="204">
        <v>715</v>
      </c>
      <c r="E110" s="205" t="s">
        <v>89</v>
      </c>
      <c r="F110" s="204">
        <v>80</v>
      </c>
      <c r="G110" s="206">
        <f t="shared" si="6"/>
        <v>57200</v>
      </c>
      <c r="I110" s="204"/>
    </row>
    <row r="111" spans="1:9" s="207" customFormat="1" ht="48" x14ac:dyDescent="0.2">
      <c r="A111" s="203" t="s">
        <v>151</v>
      </c>
      <c r="B111" s="203" t="s">
        <v>193</v>
      </c>
      <c r="C111" s="203" t="s">
        <v>197</v>
      </c>
      <c r="D111" s="204">
        <v>650</v>
      </c>
      <c r="E111" s="205" t="s">
        <v>89</v>
      </c>
      <c r="F111" s="204">
        <v>120</v>
      </c>
      <c r="G111" s="206">
        <f t="shared" si="6"/>
        <v>78000</v>
      </c>
      <c r="I111" s="204"/>
    </row>
    <row r="112" spans="1:9" s="207" customFormat="1" ht="48" x14ac:dyDescent="0.2">
      <c r="A112" s="203" t="s">
        <v>151</v>
      </c>
      <c r="B112" s="203" t="s">
        <v>193</v>
      </c>
      <c r="C112" s="203" t="s">
        <v>198</v>
      </c>
      <c r="D112" s="204">
        <v>820</v>
      </c>
      <c r="E112" s="205" t="s">
        <v>89</v>
      </c>
      <c r="F112" s="204">
        <v>130</v>
      </c>
      <c r="G112" s="206">
        <f t="shared" si="6"/>
        <v>106600</v>
      </c>
      <c r="I112" s="204"/>
    </row>
    <row r="113" spans="1:9" s="207" customFormat="1" ht="48" x14ac:dyDescent="0.2">
      <c r="A113" s="203" t="s">
        <v>151</v>
      </c>
      <c r="B113" s="203" t="s">
        <v>199</v>
      </c>
      <c r="C113" s="203" t="s">
        <v>200</v>
      </c>
      <c r="D113" s="204">
        <v>35</v>
      </c>
      <c r="E113" s="205" t="s">
        <v>78</v>
      </c>
      <c r="F113" s="204">
        <v>800</v>
      </c>
      <c r="G113" s="206">
        <f t="shared" si="6"/>
        <v>28000</v>
      </c>
      <c r="I113" s="204"/>
    </row>
    <row r="114" spans="1:9" s="207" customFormat="1" ht="80" x14ac:dyDescent="0.2">
      <c r="A114" s="203" t="s">
        <v>151</v>
      </c>
      <c r="B114" s="203" t="s">
        <v>201</v>
      </c>
      <c r="C114" s="203" t="s">
        <v>202</v>
      </c>
      <c r="D114" s="204">
        <v>125</v>
      </c>
      <c r="E114" s="205" t="s">
        <v>78</v>
      </c>
      <c r="F114" s="204">
        <v>50</v>
      </c>
      <c r="G114" s="206">
        <f t="shared" si="6"/>
        <v>6250</v>
      </c>
      <c r="I114" s="204"/>
    </row>
    <row r="115" spans="1:9" s="207" customFormat="1" ht="112" x14ac:dyDescent="0.2">
      <c r="A115" s="203" t="s">
        <v>151</v>
      </c>
      <c r="B115" s="203" t="s">
        <v>203</v>
      </c>
      <c r="C115" s="203" t="s">
        <v>204</v>
      </c>
      <c r="D115" s="204">
        <v>950</v>
      </c>
      <c r="E115" s="205" t="s">
        <v>108</v>
      </c>
      <c r="F115" s="204">
        <v>65</v>
      </c>
      <c r="G115" s="206">
        <f t="shared" si="6"/>
        <v>61750</v>
      </c>
      <c r="I115" s="204"/>
    </row>
    <row r="116" spans="1:9" s="207" customFormat="1" ht="48" x14ac:dyDescent="0.2">
      <c r="A116" s="203" t="s">
        <v>151</v>
      </c>
      <c r="B116" s="203" t="s">
        <v>205</v>
      </c>
      <c r="C116" s="203" t="s">
        <v>206</v>
      </c>
      <c r="D116" s="204">
        <v>10</v>
      </c>
      <c r="E116" s="205" t="s">
        <v>89</v>
      </c>
      <c r="F116" s="204">
        <v>150</v>
      </c>
      <c r="G116" s="206">
        <f t="shared" si="6"/>
        <v>1500</v>
      </c>
      <c r="I116" s="204"/>
    </row>
    <row r="117" spans="1:9" s="207" customFormat="1" ht="48" x14ac:dyDescent="0.2">
      <c r="A117" s="203" t="s">
        <v>151</v>
      </c>
      <c r="B117" s="203" t="s">
        <v>207</v>
      </c>
      <c r="C117" s="203" t="s">
        <v>208</v>
      </c>
      <c r="D117" s="204">
        <v>0</v>
      </c>
      <c r="E117" s="205" t="s">
        <v>148</v>
      </c>
      <c r="F117" s="204">
        <v>0</v>
      </c>
      <c r="G117" s="206">
        <f t="shared" si="6"/>
        <v>0</v>
      </c>
    </row>
    <row r="118" spans="1:9" s="207" customFormat="1" ht="48" x14ac:dyDescent="0.2">
      <c r="A118" s="203" t="s">
        <v>151</v>
      </c>
      <c r="B118" s="203" t="s">
        <v>207</v>
      </c>
      <c r="C118" s="203" t="s">
        <v>209</v>
      </c>
      <c r="D118" s="204">
        <v>10</v>
      </c>
      <c r="E118" s="205" t="s">
        <v>210</v>
      </c>
      <c r="F118" s="204">
        <v>175</v>
      </c>
      <c r="G118" s="206">
        <f t="shared" si="6"/>
        <v>1750</v>
      </c>
      <c r="I118" s="204"/>
    </row>
    <row r="119" spans="1:9" s="207" customFormat="1" ht="48" x14ac:dyDescent="0.2">
      <c r="A119" s="203" t="s">
        <v>151</v>
      </c>
      <c r="B119" s="203" t="s">
        <v>207</v>
      </c>
      <c r="C119" s="203" t="s">
        <v>211</v>
      </c>
      <c r="D119" s="204">
        <v>10</v>
      </c>
      <c r="E119" s="205" t="s">
        <v>210</v>
      </c>
      <c r="F119" s="204">
        <v>175</v>
      </c>
      <c r="G119" s="206">
        <f t="shared" si="6"/>
        <v>1750</v>
      </c>
      <c r="I119" s="204"/>
    </row>
    <row r="120" spans="1:9" s="207" customFormat="1" ht="48" x14ac:dyDescent="0.2">
      <c r="A120" s="203" t="s">
        <v>151</v>
      </c>
      <c r="B120" s="203" t="s">
        <v>207</v>
      </c>
      <c r="C120" s="203" t="s">
        <v>212</v>
      </c>
      <c r="D120" s="204">
        <v>10</v>
      </c>
      <c r="E120" s="205" t="s">
        <v>210</v>
      </c>
      <c r="F120" s="204">
        <v>100</v>
      </c>
      <c r="G120" s="206">
        <f t="shared" si="6"/>
        <v>1000</v>
      </c>
      <c r="I120" s="204"/>
    </row>
    <row r="121" spans="1:9" s="207" customFormat="1" ht="48" x14ac:dyDescent="0.2">
      <c r="A121" s="203" t="s">
        <v>151</v>
      </c>
      <c r="B121" s="203" t="s">
        <v>207</v>
      </c>
      <c r="C121" s="203" t="s">
        <v>213</v>
      </c>
      <c r="D121" s="204">
        <v>10</v>
      </c>
      <c r="E121" s="205" t="s">
        <v>210</v>
      </c>
      <c r="F121" s="204">
        <v>100</v>
      </c>
      <c r="G121" s="206">
        <f t="shared" si="6"/>
        <v>1000</v>
      </c>
      <c r="I121" s="204"/>
    </row>
    <row r="122" spans="1:9" s="207" customFormat="1" ht="48" x14ac:dyDescent="0.2">
      <c r="A122" s="203" t="s">
        <v>151</v>
      </c>
      <c r="B122" s="203" t="s">
        <v>214</v>
      </c>
      <c r="C122" s="203" t="s">
        <v>208</v>
      </c>
      <c r="D122" s="204">
        <v>0</v>
      </c>
      <c r="E122" s="205" t="s">
        <v>148</v>
      </c>
      <c r="F122" s="204">
        <v>0</v>
      </c>
      <c r="G122" s="206">
        <f t="shared" si="6"/>
        <v>0</v>
      </c>
    </row>
    <row r="123" spans="1:9" s="207" customFormat="1" ht="48" x14ac:dyDescent="0.2">
      <c r="A123" s="203" t="s">
        <v>151</v>
      </c>
      <c r="B123" s="203" t="s">
        <v>214</v>
      </c>
      <c r="C123" s="203" t="s">
        <v>215</v>
      </c>
      <c r="D123" s="204">
        <v>10</v>
      </c>
      <c r="E123" s="205" t="s">
        <v>210</v>
      </c>
      <c r="F123" s="204">
        <v>800</v>
      </c>
      <c r="G123" s="206">
        <f t="shared" si="6"/>
        <v>8000</v>
      </c>
      <c r="I123" s="204"/>
    </row>
    <row r="124" spans="1:9" s="207" customFormat="1" ht="48" x14ac:dyDescent="0.2">
      <c r="A124" s="203" t="s">
        <v>151</v>
      </c>
      <c r="B124" s="203" t="s">
        <v>214</v>
      </c>
      <c r="C124" s="203" t="s">
        <v>216</v>
      </c>
      <c r="D124" s="204">
        <v>10</v>
      </c>
      <c r="E124" s="205" t="s">
        <v>210</v>
      </c>
      <c r="F124" s="204">
        <v>900</v>
      </c>
      <c r="G124" s="206">
        <f t="shared" si="6"/>
        <v>9000</v>
      </c>
      <c r="I124" s="204"/>
    </row>
    <row r="125" spans="1:9" s="207" customFormat="1" ht="48" x14ac:dyDescent="0.2">
      <c r="A125" s="203" t="s">
        <v>151</v>
      </c>
      <c r="B125" s="203" t="s">
        <v>217</v>
      </c>
      <c r="C125" s="203" t="s">
        <v>218</v>
      </c>
      <c r="D125" s="204">
        <v>0</v>
      </c>
      <c r="E125" s="205" t="s">
        <v>148</v>
      </c>
      <c r="F125" s="204">
        <v>0</v>
      </c>
      <c r="G125" s="206">
        <f t="shared" si="6"/>
        <v>0</v>
      </c>
    </row>
    <row r="126" spans="1:9" s="207" customFormat="1" ht="48" x14ac:dyDescent="0.2">
      <c r="A126" s="203" t="s">
        <v>151</v>
      </c>
      <c r="B126" s="203" t="s">
        <v>217</v>
      </c>
      <c r="C126" s="203" t="s">
        <v>219</v>
      </c>
      <c r="D126" s="204">
        <v>20</v>
      </c>
      <c r="E126" s="205" t="s">
        <v>210</v>
      </c>
      <c r="F126" s="204">
        <v>200</v>
      </c>
      <c r="G126" s="206">
        <f t="shared" si="6"/>
        <v>4000</v>
      </c>
      <c r="I126" s="204"/>
    </row>
    <row r="127" spans="1:9" s="207" customFormat="1" ht="48" x14ac:dyDescent="0.2">
      <c r="A127" s="203" t="s">
        <v>151</v>
      </c>
      <c r="B127" s="203" t="s">
        <v>217</v>
      </c>
      <c r="C127" s="203" t="s">
        <v>220</v>
      </c>
      <c r="D127" s="204">
        <v>20</v>
      </c>
      <c r="E127" s="205" t="s">
        <v>210</v>
      </c>
      <c r="F127" s="204">
        <v>350</v>
      </c>
      <c r="G127" s="206">
        <f t="shared" si="6"/>
        <v>7000</v>
      </c>
      <c r="I127" s="204"/>
    </row>
    <row r="128" spans="1:9" s="207" customFormat="1" ht="48" x14ac:dyDescent="0.2">
      <c r="A128" s="203" t="s">
        <v>151</v>
      </c>
      <c r="B128" s="203" t="s">
        <v>217</v>
      </c>
      <c r="C128" s="203" t="s">
        <v>221</v>
      </c>
      <c r="D128" s="204">
        <v>20</v>
      </c>
      <c r="E128" s="205" t="s">
        <v>210</v>
      </c>
      <c r="F128" s="204">
        <v>500</v>
      </c>
      <c r="G128" s="206">
        <f t="shared" si="6"/>
        <v>10000</v>
      </c>
      <c r="I128" s="204"/>
    </row>
    <row r="129" spans="1:9" s="207" customFormat="1" ht="48" x14ac:dyDescent="0.2">
      <c r="A129" s="203" t="s">
        <v>151</v>
      </c>
      <c r="B129" s="203" t="s">
        <v>217</v>
      </c>
      <c r="C129" s="203" t="s">
        <v>222</v>
      </c>
      <c r="D129" s="204">
        <v>20</v>
      </c>
      <c r="E129" s="205" t="s">
        <v>210</v>
      </c>
      <c r="F129" s="204">
        <v>600</v>
      </c>
      <c r="G129" s="206">
        <f t="shared" si="6"/>
        <v>12000</v>
      </c>
      <c r="I129" s="204"/>
    </row>
    <row r="130" spans="1:9" s="207" customFormat="1" ht="48" x14ac:dyDescent="0.2">
      <c r="A130" s="203" t="s">
        <v>151</v>
      </c>
      <c r="B130" s="203" t="s">
        <v>217</v>
      </c>
      <c r="C130" s="203" t="s">
        <v>223</v>
      </c>
      <c r="D130" s="204">
        <v>20</v>
      </c>
      <c r="E130" s="205" t="s">
        <v>210</v>
      </c>
      <c r="F130" s="204">
        <v>750</v>
      </c>
      <c r="G130" s="206">
        <f t="shared" si="6"/>
        <v>15000</v>
      </c>
      <c r="I130" s="204"/>
    </row>
    <row r="131" spans="1:9" s="207" customFormat="1" ht="48" x14ac:dyDescent="0.2">
      <c r="A131" s="203" t="s">
        <v>151</v>
      </c>
      <c r="B131" s="203" t="s">
        <v>217</v>
      </c>
      <c r="C131" s="203" t="s">
        <v>224</v>
      </c>
      <c r="D131" s="204">
        <v>20</v>
      </c>
      <c r="E131" s="205" t="s">
        <v>210</v>
      </c>
      <c r="F131" s="204">
        <v>600</v>
      </c>
      <c r="G131" s="206">
        <f t="shared" si="6"/>
        <v>12000</v>
      </c>
      <c r="I131" s="204"/>
    </row>
    <row r="132" spans="1:9" s="207" customFormat="1" ht="80" x14ac:dyDescent="0.2">
      <c r="A132" s="203" t="s">
        <v>151</v>
      </c>
      <c r="B132" s="203" t="s">
        <v>225</v>
      </c>
      <c r="C132" s="203" t="s">
        <v>226</v>
      </c>
      <c r="D132" s="204">
        <v>0</v>
      </c>
      <c r="E132" s="205" t="s">
        <v>101</v>
      </c>
      <c r="F132" s="204">
        <v>0</v>
      </c>
      <c r="G132" s="206">
        <f t="shared" si="6"/>
        <v>0</v>
      </c>
    </row>
    <row r="133" spans="1:9" s="207" customFormat="1" ht="80" x14ac:dyDescent="0.2">
      <c r="A133" s="203" t="s">
        <v>151</v>
      </c>
      <c r="B133" s="203" t="s">
        <v>225</v>
      </c>
      <c r="C133" s="203" t="s">
        <v>227</v>
      </c>
      <c r="D133" s="204">
        <v>50</v>
      </c>
      <c r="E133" s="205" t="s">
        <v>10</v>
      </c>
      <c r="F133" s="204">
        <v>1000</v>
      </c>
      <c r="G133" s="206">
        <f t="shared" si="6"/>
        <v>50000</v>
      </c>
      <c r="I133" s="204"/>
    </row>
    <row r="134" spans="1:9" s="207" customFormat="1" ht="80" x14ac:dyDescent="0.2">
      <c r="A134" s="203" t="s">
        <v>151</v>
      </c>
      <c r="B134" s="203" t="s">
        <v>225</v>
      </c>
      <c r="C134" s="203" t="s">
        <v>228</v>
      </c>
      <c r="D134" s="204">
        <v>50</v>
      </c>
      <c r="E134" s="205" t="s">
        <v>10</v>
      </c>
      <c r="F134" s="204">
        <v>2500</v>
      </c>
      <c r="G134" s="206">
        <f t="shared" si="6"/>
        <v>125000</v>
      </c>
      <c r="I134" s="204"/>
    </row>
    <row r="135" spans="1:9" s="207" customFormat="1" ht="80" x14ac:dyDescent="0.2">
      <c r="A135" s="203" t="s">
        <v>151</v>
      </c>
      <c r="B135" s="203" t="s">
        <v>225</v>
      </c>
      <c r="C135" s="203" t="s">
        <v>229</v>
      </c>
      <c r="D135" s="204">
        <v>50</v>
      </c>
      <c r="E135" s="205" t="s">
        <v>10</v>
      </c>
      <c r="F135" s="204">
        <v>900</v>
      </c>
      <c r="G135" s="206">
        <f t="shared" si="6"/>
        <v>45000</v>
      </c>
      <c r="I135" s="204"/>
    </row>
    <row r="136" spans="1:9" s="207" customFormat="1" ht="80" x14ac:dyDescent="0.2">
      <c r="A136" s="203" t="s">
        <v>151</v>
      </c>
      <c r="B136" s="203" t="s">
        <v>225</v>
      </c>
      <c r="C136" s="203" t="s">
        <v>230</v>
      </c>
      <c r="D136" s="204">
        <v>10</v>
      </c>
      <c r="E136" s="205" t="s">
        <v>55</v>
      </c>
      <c r="F136" s="204">
        <v>150</v>
      </c>
      <c r="G136" s="206">
        <f t="shared" si="6"/>
        <v>1500</v>
      </c>
      <c r="I136" s="204"/>
    </row>
    <row r="137" spans="1:9" s="207" customFormat="1" ht="80" x14ac:dyDescent="0.2">
      <c r="A137" s="203" t="s">
        <v>151</v>
      </c>
      <c r="B137" s="203" t="s">
        <v>225</v>
      </c>
      <c r="C137" s="203" t="s">
        <v>231</v>
      </c>
      <c r="D137" s="204">
        <v>30</v>
      </c>
      <c r="E137" s="205" t="s">
        <v>55</v>
      </c>
      <c r="F137" s="204">
        <v>800</v>
      </c>
      <c r="G137" s="206">
        <f t="shared" si="6"/>
        <v>24000</v>
      </c>
      <c r="I137" s="204"/>
    </row>
    <row r="138" spans="1:9" s="207" customFormat="1" ht="80" x14ac:dyDescent="0.2">
      <c r="A138" s="203" t="s">
        <v>151</v>
      </c>
      <c r="B138" s="203" t="s">
        <v>225</v>
      </c>
      <c r="C138" s="203" t="s">
        <v>232</v>
      </c>
      <c r="D138" s="204">
        <v>40</v>
      </c>
      <c r="E138" s="205" t="s">
        <v>10</v>
      </c>
      <c r="F138" s="204">
        <v>200</v>
      </c>
      <c r="G138" s="206">
        <f t="shared" si="6"/>
        <v>8000</v>
      </c>
      <c r="I138" s="204"/>
    </row>
    <row r="139" spans="1:9" s="207" customFormat="1" ht="80" x14ac:dyDescent="0.2">
      <c r="A139" s="203" t="s">
        <v>151</v>
      </c>
      <c r="B139" s="203" t="s">
        <v>225</v>
      </c>
      <c r="C139" s="203" t="s">
        <v>233</v>
      </c>
      <c r="D139" s="204">
        <v>35</v>
      </c>
      <c r="E139" s="205" t="s">
        <v>10</v>
      </c>
      <c r="F139" s="204">
        <v>150</v>
      </c>
      <c r="G139" s="206">
        <f t="shared" si="6"/>
        <v>5250</v>
      </c>
      <c r="I139" s="204"/>
    </row>
    <row r="140" spans="1:9" s="207" customFormat="1" ht="64" x14ac:dyDescent="0.2">
      <c r="A140" s="203" t="s">
        <v>151</v>
      </c>
      <c r="B140" s="203" t="s">
        <v>234</v>
      </c>
      <c r="C140" s="203" t="s">
        <v>235</v>
      </c>
      <c r="D140" s="204">
        <v>0</v>
      </c>
      <c r="E140" s="205" t="s">
        <v>236</v>
      </c>
      <c r="F140" s="204">
        <v>0</v>
      </c>
      <c r="G140" s="206">
        <f t="shared" si="6"/>
        <v>0</v>
      </c>
    </row>
    <row r="141" spans="1:9" s="207" customFormat="1" ht="32" x14ac:dyDescent="0.2">
      <c r="A141" s="203" t="s">
        <v>151</v>
      </c>
      <c r="B141" s="203" t="s">
        <v>237</v>
      </c>
      <c r="C141" s="203" t="s">
        <v>238</v>
      </c>
      <c r="D141" s="204">
        <v>20</v>
      </c>
      <c r="E141" s="205" t="s">
        <v>210</v>
      </c>
      <c r="F141" s="204">
        <v>300</v>
      </c>
      <c r="G141" s="206">
        <f t="shared" si="6"/>
        <v>6000</v>
      </c>
      <c r="I141" s="204"/>
    </row>
    <row r="142" spans="1:9" s="207" customFormat="1" ht="64" x14ac:dyDescent="0.2">
      <c r="A142" s="203" t="s">
        <v>151</v>
      </c>
      <c r="B142" s="203" t="s">
        <v>234</v>
      </c>
      <c r="C142" s="203" t="s">
        <v>239</v>
      </c>
      <c r="D142" s="204">
        <v>20</v>
      </c>
      <c r="E142" s="205" t="s">
        <v>240</v>
      </c>
      <c r="F142" s="204">
        <v>900</v>
      </c>
      <c r="G142" s="206">
        <f t="shared" si="6"/>
        <v>18000</v>
      </c>
      <c r="I142" s="204"/>
    </row>
    <row r="143" spans="1:9" s="207" customFormat="1" ht="64" x14ac:dyDescent="0.2">
      <c r="A143" s="203" t="s">
        <v>151</v>
      </c>
      <c r="B143" s="203" t="s">
        <v>234</v>
      </c>
      <c r="C143" s="203" t="s">
        <v>241</v>
      </c>
      <c r="D143" s="204">
        <v>20</v>
      </c>
      <c r="E143" s="205" t="s">
        <v>240</v>
      </c>
      <c r="F143" s="204">
        <v>200</v>
      </c>
      <c r="G143" s="206">
        <f t="shared" si="6"/>
        <v>4000</v>
      </c>
      <c r="I143" s="204"/>
    </row>
    <row r="144" spans="1:9" s="207" customFormat="1" ht="64" x14ac:dyDescent="0.2">
      <c r="A144" s="203" t="s">
        <v>151</v>
      </c>
      <c r="B144" s="203" t="s">
        <v>234</v>
      </c>
      <c r="C144" s="203" t="s">
        <v>242</v>
      </c>
      <c r="D144" s="204">
        <v>20</v>
      </c>
      <c r="E144" s="205" t="s">
        <v>243</v>
      </c>
      <c r="F144" s="204">
        <v>1500</v>
      </c>
      <c r="G144" s="206">
        <f t="shared" si="6"/>
        <v>30000</v>
      </c>
      <c r="I144" s="204"/>
    </row>
    <row r="145" spans="1:9" s="207" customFormat="1" ht="16" x14ac:dyDescent="0.2">
      <c r="A145" s="203" t="s">
        <v>151</v>
      </c>
      <c r="B145" s="203" t="s">
        <v>244</v>
      </c>
      <c r="C145" s="203" t="s">
        <v>245</v>
      </c>
      <c r="D145" s="204">
        <v>0</v>
      </c>
      <c r="E145" s="205" t="s">
        <v>148</v>
      </c>
      <c r="F145" s="204">
        <v>0</v>
      </c>
      <c r="G145" s="206">
        <f t="shared" si="6"/>
        <v>0</v>
      </c>
    </row>
    <row r="146" spans="1:9" s="207" customFormat="1" ht="16" x14ac:dyDescent="0.2">
      <c r="A146" s="203" t="s">
        <v>151</v>
      </c>
      <c r="B146" s="203" t="s">
        <v>244</v>
      </c>
      <c r="C146" s="203" t="s">
        <v>246</v>
      </c>
      <c r="D146" s="204">
        <v>75</v>
      </c>
      <c r="E146" s="205" t="s">
        <v>210</v>
      </c>
      <c r="F146" s="204">
        <v>300</v>
      </c>
      <c r="G146" s="206">
        <f t="shared" ref="G146:G164" si="7">D146*F146</f>
        <v>22500</v>
      </c>
      <c r="I146" s="204"/>
    </row>
    <row r="147" spans="1:9" s="207" customFormat="1" ht="16" x14ac:dyDescent="0.2">
      <c r="A147" s="203" t="s">
        <v>151</v>
      </c>
      <c r="B147" s="203" t="s">
        <v>244</v>
      </c>
      <c r="C147" s="203" t="s">
        <v>247</v>
      </c>
      <c r="D147" s="204">
        <v>50</v>
      </c>
      <c r="E147" s="205" t="s">
        <v>210</v>
      </c>
      <c r="F147" s="204">
        <v>700</v>
      </c>
      <c r="G147" s="206">
        <f t="shared" si="7"/>
        <v>35000</v>
      </c>
      <c r="I147" s="204"/>
    </row>
    <row r="148" spans="1:9" s="207" customFormat="1" ht="48" x14ac:dyDescent="0.2">
      <c r="A148" s="203" t="s">
        <v>151</v>
      </c>
      <c r="B148" s="203" t="s">
        <v>248</v>
      </c>
      <c r="C148" s="203" t="s">
        <v>249</v>
      </c>
      <c r="D148" s="204">
        <v>35</v>
      </c>
      <c r="E148" s="205" t="s">
        <v>89</v>
      </c>
      <c r="F148" s="204">
        <v>900</v>
      </c>
      <c r="G148" s="206">
        <f t="shared" si="7"/>
        <v>31500</v>
      </c>
      <c r="I148" s="204"/>
    </row>
    <row r="149" spans="1:9" s="207" customFormat="1" ht="144" x14ac:dyDescent="0.2">
      <c r="A149" s="203" t="s">
        <v>151</v>
      </c>
      <c r="B149" s="203" t="s">
        <v>250</v>
      </c>
      <c r="C149" s="203" t="s">
        <v>251</v>
      </c>
      <c r="D149" s="204">
        <v>60</v>
      </c>
      <c r="E149" s="205" t="s">
        <v>89</v>
      </c>
      <c r="F149" s="204">
        <v>1500</v>
      </c>
      <c r="G149" s="206">
        <f t="shared" si="7"/>
        <v>90000</v>
      </c>
      <c r="I149" s="204"/>
    </row>
    <row r="150" spans="1:9" s="207" customFormat="1" ht="96" x14ac:dyDescent="0.2">
      <c r="A150" s="203" t="s">
        <v>151</v>
      </c>
      <c r="B150" s="203" t="s">
        <v>252</v>
      </c>
      <c r="C150" s="203" t="s">
        <v>253</v>
      </c>
      <c r="D150" s="204">
        <v>0</v>
      </c>
      <c r="E150" s="205" t="s">
        <v>89</v>
      </c>
      <c r="F150" s="204">
        <v>0</v>
      </c>
      <c r="G150" s="206">
        <f t="shared" si="7"/>
        <v>0</v>
      </c>
    </row>
    <row r="151" spans="1:9" s="207" customFormat="1" ht="96" x14ac:dyDescent="0.2">
      <c r="A151" s="203" t="s">
        <v>151</v>
      </c>
      <c r="B151" s="203" t="s">
        <v>252</v>
      </c>
      <c r="C151" s="203" t="s">
        <v>254</v>
      </c>
      <c r="D151" s="204">
        <v>15</v>
      </c>
      <c r="E151" s="205" t="s">
        <v>89</v>
      </c>
      <c r="F151" s="204">
        <v>1500</v>
      </c>
      <c r="G151" s="206">
        <f t="shared" si="7"/>
        <v>22500</v>
      </c>
      <c r="I151" s="204"/>
    </row>
    <row r="152" spans="1:9" s="207" customFormat="1" ht="144" x14ac:dyDescent="0.2">
      <c r="A152" s="203" t="s">
        <v>151</v>
      </c>
      <c r="B152" s="203" t="s">
        <v>255</v>
      </c>
      <c r="C152" s="203" t="s">
        <v>256</v>
      </c>
      <c r="D152" s="204">
        <v>0</v>
      </c>
      <c r="E152" s="205" t="s">
        <v>148</v>
      </c>
      <c r="F152" s="204">
        <v>0</v>
      </c>
      <c r="G152" s="206">
        <f t="shared" si="7"/>
        <v>0</v>
      </c>
    </row>
    <row r="153" spans="1:9" s="207" customFormat="1" ht="144" x14ac:dyDescent="0.2">
      <c r="A153" s="203" t="s">
        <v>151</v>
      </c>
      <c r="B153" s="203" t="s">
        <v>255</v>
      </c>
      <c r="C153" s="203" t="s">
        <v>257</v>
      </c>
      <c r="D153" s="204">
        <v>1</v>
      </c>
      <c r="E153" s="205" t="s">
        <v>210</v>
      </c>
      <c r="F153" s="204">
        <v>5000</v>
      </c>
      <c r="G153" s="206">
        <f t="shared" si="7"/>
        <v>5000</v>
      </c>
      <c r="I153" s="204"/>
    </row>
    <row r="154" spans="1:9" s="207" customFormat="1" ht="144" x14ac:dyDescent="0.2">
      <c r="A154" s="203" t="s">
        <v>151</v>
      </c>
      <c r="B154" s="203" t="s">
        <v>255</v>
      </c>
      <c r="C154" s="203" t="s">
        <v>258</v>
      </c>
      <c r="D154" s="204">
        <v>0</v>
      </c>
      <c r="E154" s="205" t="s">
        <v>210</v>
      </c>
      <c r="F154" s="204">
        <v>4000</v>
      </c>
      <c r="G154" s="206">
        <f t="shared" si="7"/>
        <v>0</v>
      </c>
      <c r="I154" s="204"/>
    </row>
    <row r="155" spans="1:9" s="207" customFormat="1" ht="48" x14ac:dyDescent="0.2">
      <c r="A155" s="203" t="s">
        <v>151</v>
      </c>
      <c r="B155" s="203" t="s">
        <v>259</v>
      </c>
      <c r="C155" s="203" t="s">
        <v>260</v>
      </c>
      <c r="D155" s="204">
        <v>50</v>
      </c>
      <c r="E155" s="205" t="s">
        <v>108</v>
      </c>
      <c r="F155" s="204">
        <v>80</v>
      </c>
      <c r="G155" s="206">
        <f t="shared" si="7"/>
        <v>4000</v>
      </c>
      <c r="I155" s="204"/>
    </row>
    <row r="156" spans="1:9" s="207" customFormat="1" ht="160" x14ac:dyDescent="0.2">
      <c r="A156" s="203" t="s">
        <v>151</v>
      </c>
      <c r="B156" s="203" t="s">
        <v>261</v>
      </c>
      <c r="C156" s="203" t="s">
        <v>262</v>
      </c>
      <c r="D156" s="204">
        <v>515</v>
      </c>
      <c r="E156" s="205" t="s">
        <v>78</v>
      </c>
      <c r="F156" s="204">
        <v>60</v>
      </c>
      <c r="G156" s="206">
        <f t="shared" si="7"/>
        <v>30900</v>
      </c>
      <c r="I156" s="204"/>
    </row>
    <row r="157" spans="1:9" s="207" customFormat="1" ht="64" x14ac:dyDescent="0.2">
      <c r="A157" s="203" t="s">
        <v>151</v>
      </c>
      <c r="B157" s="203" t="s">
        <v>263</v>
      </c>
      <c r="C157" s="203" t="s">
        <v>264</v>
      </c>
      <c r="D157" s="204">
        <v>400</v>
      </c>
      <c r="E157" s="205" t="s">
        <v>78</v>
      </c>
      <c r="F157" s="204">
        <v>800</v>
      </c>
      <c r="G157" s="206">
        <f t="shared" si="7"/>
        <v>320000</v>
      </c>
      <c r="I157" s="204"/>
    </row>
    <row r="158" spans="1:9" s="207" customFormat="1" ht="64" x14ac:dyDescent="0.2">
      <c r="A158" s="203" t="s">
        <v>151</v>
      </c>
      <c r="B158" s="203" t="s">
        <v>263</v>
      </c>
      <c r="C158" s="203" t="s">
        <v>265</v>
      </c>
      <c r="D158" s="204">
        <v>150</v>
      </c>
      <c r="E158" s="205" t="s">
        <v>55</v>
      </c>
      <c r="F158" s="204">
        <v>500</v>
      </c>
      <c r="G158" s="206">
        <f t="shared" si="7"/>
        <v>75000</v>
      </c>
      <c r="I158" s="204"/>
    </row>
    <row r="159" spans="1:9" s="207" customFormat="1" ht="80" x14ac:dyDescent="0.2">
      <c r="A159" s="203" t="s">
        <v>151</v>
      </c>
      <c r="B159" s="203" t="s">
        <v>266</v>
      </c>
      <c r="C159" s="203" t="s">
        <v>267</v>
      </c>
      <c r="D159" s="204">
        <v>200</v>
      </c>
      <c r="E159" s="205" t="s">
        <v>101</v>
      </c>
      <c r="F159" s="204">
        <v>250</v>
      </c>
      <c r="G159" s="206">
        <f t="shared" si="7"/>
        <v>50000</v>
      </c>
      <c r="I159" s="204"/>
    </row>
    <row r="160" spans="1:9" s="207" customFormat="1" ht="64" x14ac:dyDescent="0.2">
      <c r="A160" s="203" t="s">
        <v>151</v>
      </c>
      <c r="B160" s="203" t="s">
        <v>28</v>
      </c>
      <c r="C160" s="203" t="s">
        <v>268</v>
      </c>
      <c r="D160" s="204">
        <v>155</v>
      </c>
      <c r="E160" s="205" t="s">
        <v>101</v>
      </c>
      <c r="F160" s="204">
        <v>1000</v>
      </c>
      <c r="G160" s="206">
        <f t="shared" si="7"/>
        <v>155000</v>
      </c>
      <c r="I160" s="204"/>
    </row>
    <row r="161" spans="1:9" s="207" customFormat="1" ht="80" x14ac:dyDescent="0.2">
      <c r="A161" s="203" t="s">
        <v>151</v>
      </c>
      <c r="B161" s="203" t="s">
        <v>269</v>
      </c>
      <c r="C161" s="203" t="s">
        <v>270</v>
      </c>
      <c r="D161" s="204">
        <v>0</v>
      </c>
      <c r="E161" s="205" t="s">
        <v>101</v>
      </c>
      <c r="F161" s="204">
        <v>0</v>
      </c>
      <c r="G161" s="206">
        <f t="shared" si="7"/>
        <v>0</v>
      </c>
    </row>
    <row r="162" spans="1:9" s="207" customFormat="1" ht="80" x14ac:dyDescent="0.2">
      <c r="A162" s="203" t="s">
        <v>151</v>
      </c>
      <c r="B162" s="203" t="s">
        <v>271</v>
      </c>
      <c r="C162" s="203" t="s">
        <v>272</v>
      </c>
      <c r="D162" s="204">
        <v>45</v>
      </c>
      <c r="E162" s="205" t="s">
        <v>10</v>
      </c>
      <c r="F162" s="204">
        <v>5000</v>
      </c>
      <c r="G162" s="206">
        <f t="shared" si="7"/>
        <v>225000</v>
      </c>
      <c r="I162" s="204"/>
    </row>
    <row r="163" spans="1:9" s="207" customFormat="1" ht="64" x14ac:dyDescent="0.2">
      <c r="A163" s="203" t="s">
        <v>151</v>
      </c>
      <c r="B163" s="203" t="s">
        <v>273</v>
      </c>
      <c r="C163" s="203" t="s">
        <v>274</v>
      </c>
      <c r="D163" s="204">
        <v>285</v>
      </c>
      <c r="E163" s="205" t="s">
        <v>78</v>
      </c>
      <c r="F163" s="204">
        <v>150</v>
      </c>
      <c r="G163" s="206">
        <f t="shared" si="7"/>
        <v>42750</v>
      </c>
      <c r="I163" s="204"/>
    </row>
    <row r="164" spans="1:9" s="207" customFormat="1" ht="80" x14ac:dyDescent="0.2">
      <c r="A164" s="203" t="s">
        <v>151</v>
      </c>
      <c r="B164" s="203" t="s">
        <v>275</v>
      </c>
      <c r="C164" s="203" t="s">
        <v>36</v>
      </c>
      <c r="D164" s="204">
        <v>70</v>
      </c>
      <c r="E164" s="205" t="s">
        <v>101</v>
      </c>
      <c r="F164" s="204">
        <v>2500</v>
      </c>
      <c r="G164" s="206">
        <f t="shared" si="7"/>
        <v>175000</v>
      </c>
      <c r="I164" s="204"/>
    </row>
    <row r="165" spans="1:9" s="207" customFormat="1" ht="16" x14ac:dyDescent="0.2">
      <c r="A165" s="201" t="s">
        <v>0</v>
      </c>
      <c r="B165" s="201" t="s">
        <v>1</v>
      </c>
      <c r="C165" s="201" t="s">
        <v>2</v>
      </c>
      <c r="D165" s="201" t="s">
        <v>3</v>
      </c>
      <c r="E165" s="201" t="s">
        <v>4</v>
      </c>
      <c r="F165" s="201" t="s">
        <v>5</v>
      </c>
      <c r="G165" s="202" t="s">
        <v>6</v>
      </c>
    </row>
    <row r="166" spans="1:9" s="207" customFormat="1" ht="96" x14ac:dyDescent="0.2">
      <c r="A166" s="203" t="s">
        <v>276</v>
      </c>
      <c r="B166" s="203" t="s">
        <v>277</v>
      </c>
      <c r="C166" s="203" t="s">
        <v>278</v>
      </c>
      <c r="D166" s="204">
        <v>1</v>
      </c>
      <c r="E166" s="205" t="s">
        <v>48</v>
      </c>
      <c r="F166" s="204">
        <v>50000</v>
      </c>
      <c r="G166" s="206">
        <f t="shared" ref="G166:G177" si="8">D166*F166</f>
        <v>50000</v>
      </c>
      <c r="I166" s="204"/>
    </row>
    <row r="167" spans="1:9" s="207" customFormat="1" ht="224" x14ac:dyDescent="0.2">
      <c r="A167" s="203" t="s">
        <v>276</v>
      </c>
      <c r="B167" s="203" t="s">
        <v>279</v>
      </c>
      <c r="C167" s="203" t="s">
        <v>280</v>
      </c>
      <c r="D167" s="204">
        <v>1</v>
      </c>
      <c r="E167" s="205" t="s">
        <v>48</v>
      </c>
      <c r="F167" s="204">
        <v>25000</v>
      </c>
      <c r="G167" s="206">
        <f t="shared" si="8"/>
        <v>25000</v>
      </c>
      <c r="I167" s="204"/>
    </row>
    <row r="168" spans="1:9" s="207" customFormat="1" ht="96" x14ac:dyDescent="0.2">
      <c r="A168" s="203" t="s">
        <v>276</v>
      </c>
      <c r="B168" s="203" t="s">
        <v>281</v>
      </c>
      <c r="C168" s="203" t="s">
        <v>282</v>
      </c>
      <c r="D168" s="204">
        <v>6</v>
      </c>
      <c r="E168" s="205" t="s">
        <v>48</v>
      </c>
      <c r="F168" s="204">
        <v>25000</v>
      </c>
      <c r="G168" s="206">
        <f t="shared" si="8"/>
        <v>150000</v>
      </c>
      <c r="I168" s="204"/>
    </row>
    <row r="169" spans="1:9" s="207" customFormat="1" ht="176" x14ac:dyDescent="0.2">
      <c r="A169" s="203" t="s">
        <v>276</v>
      </c>
      <c r="B169" s="203" t="s">
        <v>283</v>
      </c>
      <c r="C169" s="203" t="s">
        <v>284</v>
      </c>
      <c r="D169" s="204">
        <v>0</v>
      </c>
      <c r="E169" s="205" t="s">
        <v>48</v>
      </c>
      <c r="F169" s="204">
        <v>0</v>
      </c>
      <c r="G169" s="206">
        <f t="shared" si="8"/>
        <v>0</v>
      </c>
      <c r="I169" s="204"/>
    </row>
    <row r="170" spans="1:9" s="207" customFormat="1" ht="176" x14ac:dyDescent="0.2">
      <c r="A170" s="203" t="s">
        <v>276</v>
      </c>
      <c r="B170" s="203" t="s">
        <v>283</v>
      </c>
      <c r="C170" s="203" t="s">
        <v>285</v>
      </c>
      <c r="D170" s="204">
        <v>3</v>
      </c>
      <c r="E170" s="205" t="s">
        <v>48</v>
      </c>
      <c r="F170" s="204">
        <v>50000</v>
      </c>
      <c r="G170" s="206">
        <f t="shared" si="8"/>
        <v>150000</v>
      </c>
      <c r="I170" s="204"/>
    </row>
    <row r="171" spans="1:9" s="207" customFormat="1" ht="176" x14ac:dyDescent="0.2">
      <c r="A171" s="203" t="s">
        <v>276</v>
      </c>
      <c r="B171" s="203" t="s">
        <v>283</v>
      </c>
      <c r="C171" s="203" t="s">
        <v>286</v>
      </c>
      <c r="D171" s="204">
        <v>3</v>
      </c>
      <c r="E171" s="205" t="s">
        <v>48</v>
      </c>
      <c r="F171" s="204">
        <v>25000</v>
      </c>
      <c r="G171" s="206">
        <f t="shared" si="8"/>
        <v>75000</v>
      </c>
      <c r="I171" s="204"/>
    </row>
    <row r="172" spans="1:9" s="207" customFormat="1" ht="128" x14ac:dyDescent="0.2">
      <c r="A172" s="203" t="s">
        <v>276</v>
      </c>
      <c r="B172" s="203" t="s">
        <v>287</v>
      </c>
      <c r="C172" s="203" t="s">
        <v>288</v>
      </c>
      <c r="D172" s="204">
        <v>0</v>
      </c>
      <c r="E172" s="205" t="s">
        <v>48</v>
      </c>
      <c r="F172" s="204">
        <v>0</v>
      </c>
      <c r="G172" s="206">
        <f t="shared" si="8"/>
        <v>0</v>
      </c>
      <c r="I172" s="204"/>
    </row>
    <row r="173" spans="1:9" s="207" customFormat="1" ht="128" x14ac:dyDescent="0.2">
      <c r="A173" s="203" t="s">
        <v>276</v>
      </c>
      <c r="B173" s="203" t="s">
        <v>287</v>
      </c>
      <c r="C173" s="203" t="s">
        <v>289</v>
      </c>
      <c r="D173" s="204">
        <v>0</v>
      </c>
      <c r="E173" s="205" t="s">
        <v>48</v>
      </c>
      <c r="F173" s="204">
        <v>50000</v>
      </c>
      <c r="G173" s="206">
        <f t="shared" si="8"/>
        <v>0</v>
      </c>
      <c r="I173" s="204"/>
    </row>
    <row r="174" spans="1:9" s="207" customFormat="1" ht="128" x14ac:dyDescent="0.2">
      <c r="A174" s="203" t="s">
        <v>276</v>
      </c>
      <c r="B174" s="203" t="s">
        <v>287</v>
      </c>
      <c r="C174" s="203" t="s">
        <v>290</v>
      </c>
      <c r="D174" s="204">
        <v>0</v>
      </c>
      <c r="E174" s="205" t="s">
        <v>48</v>
      </c>
      <c r="F174" s="204">
        <v>25000</v>
      </c>
      <c r="G174" s="206">
        <f t="shared" si="8"/>
        <v>0</v>
      </c>
      <c r="I174" s="204"/>
    </row>
    <row r="175" spans="1:9" s="207" customFormat="1" ht="80" x14ac:dyDescent="0.2">
      <c r="A175" s="203" t="s">
        <v>276</v>
      </c>
      <c r="B175" s="203" t="s">
        <v>291</v>
      </c>
      <c r="C175" s="203" t="s">
        <v>292</v>
      </c>
      <c r="D175" s="204">
        <v>0</v>
      </c>
      <c r="E175" s="205" t="s">
        <v>48</v>
      </c>
      <c r="F175" s="204">
        <v>0</v>
      </c>
      <c r="G175" s="206">
        <f t="shared" si="8"/>
        <v>0</v>
      </c>
      <c r="I175" s="204"/>
    </row>
    <row r="176" spans="1:9" s="207" customFormat="1" ht="80" x14ac:dyDescent="0.2">
      <c r="A176" s="203" t="s">
        <v>276</v>
      </c>
      <c r="B176" s="203" t="s">
        <v>291</v>
      </c>
      <c r="C176" s="203" t="s">
        <v>293</v>
      </c>
      <c r="D176" s="204">
        <v>0.15</v>
      </c>
      <c r="E176" s="205" t="s">
        <v>48</v>
      </c>
      <c r="F176" s="204">
        <v>50000</v>
      </c>
      <c r="G176" s="206">
        <f t="shared" si="8"/>
        <v>7500</v>
      </c>
      <c r="I176" s="204"/>
    </row>
    <row r="177" spans="1:9" s="207" customFormat="1" ht="80" x14ac:dyDescent="0.2">
      <c r="A177" s="203" t="s">
        <v>276</v>
      </c>
      <c r="B177" s="203" t="s">
        <v>291</v>
      </c>
      <c r="C177" s="203" t="s">
        <v>294</v>
      </c>
      <c r="D177" s="204">
        <v>0.15</v>
      </c>
      <c r="E177" s="205" t="s">
        <v>48</v>
      </c>
      <c r="F177" s="204">
        <v>25000</v>
      </c>
      <c r="G177" s="206">
        <f t="shared" si="8"/>
        <v>3750</v>
      </c>
      <c r="I177" s="204"/>
    </row>
    <row r="178" spans="1:9" s="207" customFormat="1" ht="16" x14ac:dyDescent="0.2">
      <c r="A178" s="201" t="s">
        <v>0</v>
      </c>
      <c r="B178" s="201" t="s">
        <v>1</v>
      </c>
      <c r="C178" s="201" t="s">
        <v>2</v>
      </c>
      <c r="D178" s="201" t="s">
        <v>3</v>
      </c>
      <c r="E178" s="201" t="s">
        <v>4</v>
      </c>
      <c r="F178" s="201" t="s">
        <v>5</v>
      </c>
      <c r="G178" s="202" t="s">
        <v>6</v>
      </c>
    </row>
    <row r="179" spans="1:9" s="207" customFormat="1" ht="64" x14ac:dyDescent="0.2">
      <c r="A179" s="203" t="s">
        <v>295</v>
      </c>
      <c r="B179" s="203" t="s">
        <v>296</v>
      </c>
      <c r="C179" s="203" t="s">
        <v>297</v>
      </c>
      <c r="D179" s="204">
        <v>30</v>
      </c>
      <c r="E179" s="205" t="s">
        <v>78</v>
      </c>
      <c r="F179" s="204">
        <v>300</v>
      </c>
      <c r="G179" s="206">
        <f t="shared" ref="G179:G186" si="9">D179*F179</f>
        <v>9000</v>
      </c>
      <c r="I179" s="204"/>
    </row>
    <row r="180" spans="1:9" s="207" customFormat="1" ht="64" x14ac:dyDescent="0.2">
      <c r="A180" s="203" t="s">
        <v>295</v>
      </c>
      <c r="B180" s="203" t="s">
        <v>298</v>
      </c>
      <c r="C180" s="203" t="s">
        <v>185</v>
      </c>
      <c r="D180" s="204">
        <v>30</v>
      </c>
      <c r="E180" s="205" t="s">
        <v>78</v>
      </c>
      <c r="F180" s="204">
        <v>400</v>
      </c>
      <c r="G180" s="206">
        <f t="shared" si="9"/>
        <v>12000</v>
      </c>
      <c r="I180" s="204"/>
    </row>
    <row r="181" spans="1:9" s="207" customFormat="1" ht="409.6" x14ac:dyDescent="0.2">
      <c r="A181" s="203" t="s">
        <v>295</v>
      </c>
      <c r="B181" s="203" t="s">
        <v>299</v>
      </c>
      <c r="C181" s="203" t="s">
        <v>300</v>
      </c>
      <c r="D181" s="204">
        <v>0</v>
      </c>
      <c r="E181" s="205" t="s">
        <v>78</v>
      </c>
      <c r="F181" s="207">
        <v>0</v>
      </c>
      <c r="G181" s="206">
        <f t="shared" si="9"/>
        <v>0</v>
      </c>
    </row>
    <row r="182" spans="1:9" s="207" customFormat="1" ht="395" x14ac:dyDescent="0.2">
      <c r="A182" s="203" t="s">
        <v>295</v>
      </c>
      <c r="B182" s="203" t="s">
        <v>301</v>
      </c>
      <c r="C182" s="203" t="s">
        <v>302</v>
      </c>
      <c r="D182" s="204">
        <v>70</v>
      </c>
      <c r="E182" s="205" t="s">
        <v>55</v>
      </c>
      <c r="F182" s="204">
        <v>700</v>
      </c>
      <c r="G182" s="206">
        <f t="shared" si="9"/>
        <v>49000</v>
      </c>
      <c r="I182" s="204"/>
    </row>
    <row r="183" spans="1:9" s="207" customFormat="1" ht="32" x14ac:dyDescent="0.2">
      <c r="A183" s="203" t="s">
        <v>295</v>
      </c>
      <c r="B183" s="203" t="s">
        <v>99</v>
      </c>
      <c r="C183" s="203" t="s">
        <v>303</v>
      </c>
      <c r="D183" s="204">
        <v>11</v>
      </c>
      <c r="E183" s="205" t="s">
        <v>101</v>
      </c>
      <c r="F183" s="204">
        <v>225</v>
      </c>
      <c r="G183" s="206">
        <f t="shared" si="9"/>
        <v>2475</v>
      </c>
      <c r="I183" s="204"/>
    </row>
    <row r="184" spans="1:9" s="207" customFormat="1" ht="32" x14ac:dyDescent="0.2">
      <c r="A184" s="203" t="s">
        <v>295</v>
      </c>
      <c r="B184" s="203" t="s">
        <v>102</v>
      </c>
      <c r="C184" s="203" t="s">
        <v>103</v>
      </c>
      <c r="D184" s="204">
        <v>70</v>
      </c>
      <c r="E184" s="205" t="s">
        <v>78</v>
      </c>
      <c r="F184" s="204">
        <v>80</v>
      </c>
      <c r="G184" s="206">
        <f t="shared" si="9"/>
        <v>5600</v>
      </c>
      <c r="I184" s="204"/>
    </row>
    <row r="185" spans="1:9" s="207" customFormat="1" ht="64" x14ac:dyDescent="0.2">
      <c r="A185" s="203" t="s">
        <v>295</v>
      </c>
      <c r="B185" s="203" t="s">
        <v>304</v>
      </c>
      <c r="C185" s="203" t="s">
        <v>305</v>
      </c>
      <c r="D185" s="204">
        <v>105</v>
      </c>
      <c r="E185" s="205" t="s">
        <v>78</v>
      </c>
      <c r="F185" s="204">
        <v>275</v>
      </c>
      <c r="G185" s="206">
        <f t="shared" si="9"/>
        <v>28875</v>
      </c>
      <c r="I185" s="204"/>
    </row>
    <row r="186" spans="1:9" s="207" customFormat="1" ht="48" x14ac:dyDescent="0.2">
      <c r="A186" s="203" t="s">
        <v>295</v>
      </c>
      <c r="B186" s="203" t="s">
        <v>306</v>
      </c>
      <c r="C186" s="203" t="s">
        <v>307</v>
      </c>
      <c r="D186" s="204">
        <v>415</v>
      </c>
      <c r="E186" s="205" t="s">
        <v>78</v>
      </c>
      <c r="F186" s="204">
        <v>1100</v>
      </c>
      <c r="G186" s="206">
        <f t="shared" si="9"/>
        <v>456500</v>
      </c>
      <c r="I186" s="204"/>
    </row>
  </sheetData>
  <sheetProtection algorithmName="SHA-512" hashValue="peFF3O2JPuH6FtcN5blvO3haLXLkClOnxVs0eeAdkdBrRMXfRU9DYIaLa1oKX3Mhl0KWWrubWM81lbJA9yD/Wg==" saltValue="h6vobuEJ3jNDKzSF09iHY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Civil BOQ</vt:lpstr>
      <vt:lpstr>Civil BOQ Sqft Format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Civil Detailed BOQ</dc:title>
  <dc:subject/>
  <dc:creator>Sq-Feet</dc:creator>
  <cp:keywords>BOQ</cp:keywords>
  <dc:description/>
  <cp:lastModifiedBy>Swarith Kale</cp:lastModifiedBy>
  <dcterms:created xsi:type="dcterms:W3CDTF">2022-01-04T11:59:28Z</dcterms:created>
  <dcterms:modified xsi:type="dcterms:W3CDTF">2022-02-03T05:32:17Z</dcterms:modified>
  <cp:category>Educational </cp:category>
</cp:coreProperties>
</file>